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610" windowHeight="11580" activeTab="0"/>
  </bookViews>
  <sheets>
    <sheet name="I ROK " sheetId="1" r:id="rId1"/>
    <sheet name="II ROK " sheetId="2" r:id="rId2"/>
    <sheet name="III ROK " sheetId="3" r:id="rId3"/>
    <sheet name="IV ROK " sheetId="4" r:id="rId4"/>
    <sheet name="V ROK " sheetId="5" r:id="rId5"/>
  </sheets>
  <definedNames/>
  <calcPr fullCalcOnLoad="1"/>
</workbook>
</file>

<file path=xl/sharedStrings.xml><?xml version="1.0" encoding="utf-8"?>
<sst xmlns="http://schemas.openxmlformats.org/spreadsheetml/2006/main" count="563" uniqueCount="226">
  <si>
    <t xml:space="preserve">I ROK / I SEMESTR </t>
  </si>
  <si>
    <t xml:space="preserve">ECTS 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</si>
  <si>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</si>
  <si>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</si>
  <si>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</si>
  <si>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</si>
  <si>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</si>
  <si>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</si>
  <si>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</si>
  <si>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I ROK / II SEMESTR </t>
  </si>
  <si>
    <t xml:space="preserve">II ROK / III SEMESTR </t>
  </si>
  <si>
    <t xml:space="preserve">II ROK / IV SEMESTR </t>
  </si>
  <si>
    <t xml:space="preserve">III ROK / V SEMESTR </t>
  </si>
  <si>
    <t xml:space="preserve">III ROK / VI SEMESTR </t>
  </si>
  <si>
    <t xml:space="preserve">IV ROK / VII SEMESTR </t>
  </si>
  <si>
    <t xml:space="preserve">IV ROK / VIII SEMESTR </t>
  </si>
  <si>
    <t>10.</t>
  </si>
  <si>
    <t>E</t>
  </si>
  <si>
    <t xml:space="preserve">OGÓŁEM  IV ROK </t>
  </si>
  <si>
    <t xml:space="preserve">OGÓŁEM III ROK </t>
  </si>
  <si>
    <t xml:space="preserve">OGÓŁEM  II ROK </t>
  </si>
  <si>
    <t xml:space="preserve">OGÓŁEM I ROK: </t>
  </si>
  <si>
    <t>Z</t>
  </si>
  <si>
    <t>11.</t>
  </si>
  <si>
    <t>1.</t>
  </si>
  <si>
    <t>2.</t>
  </si>
  <si>
    <t>3.</t>
  </si>
  <si>
    <t>5.</t>
  </si>
  <si>
    <t>6.</t>
  </si>
  <si>
    <t>7.</t>
  </si>
  <si>
    <t>8.</t>
  </si>
  <si>
    <t>9.</t>
  </si>
  <si>
    <t>12.</t>
  </si>
  <si>
    <t>13.</t>
  </si>
  <si>
    <t xml:space="preserve">60 ECTS </t>
  </si>
  <si>
    <t xml:space="preserve">V ROK / IX SEMESTR </t>
  </si>
  <si>
    <t xml:space="preserve">V ROK / X SEMESTR </t>
  </si>
  <si>
    <t xml:space="preserve">OGÓŁEM  V ROK </t>
  </si>
  <si>
    <t xml:space="preserve">900 godz </t>
  </si>
  <si>
    <t>4.</t>
  </si>
  <si>
    <t>-</t>
  </si>
  <si>
    <t>Student może zrealizować 60 godzin W-f w ramach zajęć dodatkowych nieobowiązkowych</t>
  </si>
  <si>
    <t>Przedmioty  nieobowiązkowe</t>
  </si>
  <si>
    <t>Przedmioty nieobowiązkowe</t>
  </si>
  <si>
    <t>Cały tok studiów: 5054 godzin i 300 ECTS</t>
  </si>
  <si>
    <r>
      <t xml:space="preserve">KIERUNEK LEKARSKO-DENTYSTYCZNY </t>
    </r>
    <r>
      <rPr>
        <sz val="10"/>
        <rFont val="Arial"/>
        <family val="2"/>
      </rPr>
      <t>(Stacjonarny i niestacjonarny) 2018-2023</t>
    </r>
  </si>
  <si>
    <t>Course Title</t>
  </si>
  <si>
    <t>Name of Department</t>
  </si>
  <si>
    <t>Total</t>
  </si>
  <si>
    <t>Form of Pass</t>
  </si>
  <si>
    <t>Lectures</t>
  </si>
  <si>
    <t>Labs</t>
  </si>
  <si>
    <t>Seminar</t>
  </si>
  <si>
    <t>GP</t>
  </si>
  <si>
    <t>Anatomy</t>
  </si>
  <si>
    <t>Chemistry and Biochemistry</t>
  </si>
  <si>
    <t>Dental Materials</t>
  </si>
  <si>
    <t>Microbiology</t>
  </si>
  <si>
    <t>Polish</t>
  </si>
  <si>
    <t>Methodology of teaching</t>
  </si>
  <si>
    <t>Psychology</t>
  </si>
  <si>
    <t>First Aid</t>
  </si>
  <si>
    <t>Physiology of Masticatory system</t>
  </si>
  <si>
    <t>Conservative Dentistry</t>
  </si>
  <si>
    <t>Anatomy Dept</t>
  </si>
  <si>
    <t>Chemistry Dept</t>
  </si>
  <si>
    <t>Prosthetics Dept</t>
  </si>
  <si>
    <t>Virology Dept</t>
  </si>
  <si>
    <t>Foreign Language Dept</t>
  </si>
  <si>
    <t>Nursery Dept</t>
  </si>
  <si>
    <t>Psychology Dept</t>
  </si>
  <si>
    <t>Emergency Medicine Dept</t>
  </si>
  <si>
    <t>Orthopdeic Dept</t>
  </si>
  <si>
    <t>Paeodontics Dept</t>
  </si>
  <si>
    <t>Conservative Dept</t>
  </si>
  <si>
    <t>Summer clership in the field of Health Protection</t>
  </si>
  <si>
    <t xml:space="preserve">Summer clership at General Surgery, Internal Medicine Dept. or Maxillofacial Surgery Dept. </t>
  </si>
  <si>
    <t>Histology and Emryology</t>
  </si>
  <si>
    <t>Physiology</t>
  </si>
  <si>
    <t>Immunology</t>
  </si>
  <si>
    <t>Physiology of Pregnancy</t>
  </si>
  <si>
    <t>Oral microbiology</t>
  </si>
  <si>
    <t>Conservative Dentistry-preclinical</t>
  </si>
  <si>
    <t>Pediatrc Dentistry and Dental Prophylaxis</t>
  </si>
  <si>
    <t>Conservative Dentistry and Endodontics</t>
  </si>
  <si>
    <t>Ergonomics and Safety in Dentistry</t>
  </si>
  <si>
    <t>Public Health</t>
  </si>
  <si>
    <t>Methododlogy of teaching</t>
  </si>
  <si>
    <t>Histology and Emryology Dept</t>
  </si>
  <si>
    <t>Physiology Dept</t>
  </si>
  <si>
    <t>Clinical Immunology Dept</t>
  </si>
  <si>
    <t>Foreign Language  Dept</t>
  </si>
  <si>
    <t>Gynecology Dept.</t>
  </si>
  <si>
    <t>Consevative Dentistry Dept</t>
  </si>
  <si>
    <t>Conservative Dentistry  Dept</t>
  </si>
  <si>
    <t>Paeodontics Dept.</t>
  </si>
  <si>
    <t>Public Health Dept</t>
  </si>
  <si>
    <t>Epidemiology and Methodology of teaching Dept</t>
  </si>
  <si>
    <t>Patophysiology Dept</t>
  </si>
  <si>
    <t>Hygiene Dept</t>
  </si>
  <si>
    <t>Epidemiology Dept</t>
  </si>
  <si>
    <t>Internal diseases Dept</t>
  </si>
  <si>
    <t>Radiology Dept</t>
  </si>
  <si>
    <t>Anestesiology Dept</t>
  </si>
  <si>
    <t>Emergency Medicine</t>
  </si>
  <si>
    <t>Foreign Langauge</t>
  </si>
  <si>
    <t>histology and embryology</t>
  </si>
  <si>
    <t>Phatophysiology</t>
  </si>
  <si>
    <t>Social Dentistry</t>
  </si>
  <si>
    <t>Epidemiology</t>
  </si>
  <si>
    <t>Internal Diseases</t>
  </si>
  <si>
    <t>Radiology</t>
  </si>
  <si>
    <t>Anestesiology</t>
  </si>
  <si>
    <t>Pediatric Dentistry and Dental Prophylaxis</t>
  </si>
  <si>
    <t>Summer clership as dental assistance</t>
  </si>
  <si>
    <t>Conservative Dentistry Dept</t>
  </si>
  <si>
    <t>Pathomorphology</t>
  </si>
  <si>
    <t>Surgery and Oncology</t>
  </si>
  <si>
    <t xml:space="preserve">Internal diseases </t>
  </si>
  <si>
    <t>Infectious Diseases</t>
  </si>
  <si>
    <t xml:space="preserve">Neurology </t>
  </si>
  <si>
    <t>Ophthalmology</t>
  </si>
  <si>
    <t>Prosthetics</t>
  </si>
  <si>
    <t>Conservative Dentistry and Endoodntics</t>
  </si>
  <si>
    <t>Masticatory system disorders</t>
  </si>
  <si>
    <t>Pharmacology</t>
  </si>
  <si>
    <t>Pathomorphology Dept</t>
  </si>
  <si>
    <t>Surgery and Oncology Dept</t>
  </si>
  <si>
    <t>Infectious Diseases Dept</t>
  </si>
  <si>
    <t>Neurology Dept</t>
  </si>
  <si>
    <t>Ophthalmology Dept</t>
  </si>
  <si>
    <t>Pediatrc Dentistry and Dental Prophylaxis Dept</t>
  </si>
  <si>
    <t>Conservative Dentistry and Endoodntics Dept</t>
  </si>
  <si>
    <t>Masticatory system disorders Dept</t>
  </si>
  <si>
    <t>Pharmacology Dept</t>
  </si>
  <si>
    <t>Summer clership in dental practice</t>
  </si>
  <si>
    <t>Periodontology-preclinical</t>
  </si>
  <si>
    <t>Dermatology</t>
  </si>
  <si>
    <t>Pediatric</t>
  </si>
  <si>
    <t>Dental surgery</t>
  </si>
  <si>
    <t>Oral Pathology</t>
  </si>
  <si>
    <t>Endodontics-preclinical</t>
  </si>
  <si>
    <t>Periodontology-preclinical Dept</t>
  </si>
  <si>
    <t>Dermatology Dept</t>
  </si>
  <si>
    <t>Pediatric Dept</t>
  </si>
  <si>
    <t>Dental surgery Dept</t>
  </si>
  <si>
    <t>Pathomorphology Dept) 25/1ECTS</t>
  </si>
  <si>
    <t>Oral Medicine Dept) 10/1ECTS</t>
  </si>
  <si>
    <t>Peridontology Dept) 10/1 ECTS</t>
  </si>
  <si>
    <t>Paeodontics</t>
  </si>
  <si>
    <t>Conservative Dentistry and Endodontics Dept</t>
  </si>
  <si>
    <t>Otholaryngoglogy</t>
  </si>
  <si>
    <t>Dental Surgery</t>
  </si>
  <si>
    <t>Orthodontics</t>
  </si>
  <si>
    <t>Periodontology</t>
  </si>
  <si>
    <t>Forensic Medicine</t>
  </si>
  <si>
    <t>Dental Radiology</t>
  </si>
  <si>
    <t>Clinical Pharmacology</t>
  </si>
  <si>
    <t>Otholaryngoglogy Dept</t>
  </si>
  <si>
    <t>Dental Surgery Dept</t>
  </si>
  <si>
    <t>Orthodontics Dept</t>
  </si>
  <si>
    <t>Periodontology Dept</t>
  </si>
  <si>
    <t>Forensic Medicine Dept</t>
  </si>
  <si>
    <t>Dental Radiology Dept</t>
  </si>
  <si>
    <t>Clinical Pharmacology Dept</t>
  </si>
  <si>
    <t>Rehabilitation</t>
  </si>
  <si>
    <t>Maxillofacial surgery</t>
  </si>
  <si>
    <t>Oral Medicine</t>
  </si>
  <si>
    <t>Gerodentistry</t>
  </si>
  <si>
    <t>Pediatrc Dentistry</t>
  </si>
  <si>
    <t>Jurisdiction</t>
  </si>
  <si>
    <t>summer clerkship in dental practice</t>
  </si>
  <si>
    <t>Maxillofacial surgery Dept</t>
  </si>
  <si>
    <t>Oral Medicine Dept</t>
  </si>
  <si>
    <t>Conservative Dentistry Dept 15/1</t>
  </si>
  <si>
    <t>Oral Medicine Dept 15/1</t>
  </si>
  <si>
    <t>Orthopedics Dept</t>
  </si>
  <si>
    <t>Pediatrc Comprehensive Dental Treatment</t>
  </si>
  <si>
    <t>Adult comprehensive Dental Treatment</t>
  </si>
  <si>
    <t>Conservative Dentistry Dept 15</t>
  </si>
  <si>
    <t>Periodontology Dept- 15</t>
  </si>
  <si>
    <t>Oral Medicine Dept -15</t>
  </si>
  <si>
    <t xml:space="preserve">Total </t>
  </si>
  <si>
    <t>total</t>
  </si>
  <si>
    <t>Suma</t>
  </si>
  <si>
    <t>Razem</t>
  </si>
  <si>
    <t xml:space="preserve">10. </t>
  </si>
  <si>
    <t xml:space="preserve">9. </t>
  </si>
  <si>
    <t xml:space="preserve">8. </t>
  </si>
  <si>
    <t xml:space="preserve">L. g. Sem. </t>
  </si>
  <si>
    <t>L. g. Ćw</t>
  </si>
  <si>
    <t xml:space="preserve">L. g. Wykł. </t>
  </si>
  <si>
    <t xml:space="preserve">Forma zal. </t>
  </si>
  <si>
    <t xml:space="preserve">L. g. ogółem </t>
  </si>
  <si>
    <t xml:space="preserve">Jednostka organizująca </t>
  </si>
  <si>
    <t xml:space="preserve">Nazwa przedmiotu </t>
  </si>
  <si>
    <t xml:space="preserve">Lp. </t>
  </si>
  <si>
    <t>Chemistry and biochemistry</t>
  </si>
  <si>
    <t>Biology with Genetics</t>
  </si>
  <si>
    <t>Dental materials</t>
  </si>
  <si>
    <t xml:space="preserve">Phylosophy </t>
  </si>
  <si>
    <t xml:space="preserve">Latin </t>
  </si>
  <si>
    <t xml:space="preserve">Sociology </t>
  </si>
  <si>
    <t>Prosthetics-preclinical</t>
  </si>
  <si>
    <t>Law and Ethics</t>
  </si>
  <si>
    <t>Informatics</t>
  </si>
  <si>
    <t>Biophysics</t>
  </si>
  <si>
    <t>History of Dentistry</t>
  </si>
  <si>
    <t>Health and Safety</t>
  </si>
  <si>
    <t>Biology Dept</t>
  </si>
  <si>
    <t>Genetics Dept</t>
  </si>
  <si>
    <t>Chemistry and Biochemistry Dept</t>
  </si>
  <si>
    <t xml:space="preserve">Ethics Dept </t>
  </si>
  <si>
    <t>Sociology Dept</t>
  </si>
  <si>
    <t>Mathematics and Biostatisctics Dept</t>
  </si>
  <si>
    <t>Biophysics Dept</t>
  </si>
  <si>
    <t xml:space="preserve">Zakład Historii Nauk MedycznycHistory of Medical Sciences Dept </t>
  </si>
  <si>
    <t>Public Helath Dept</t>
  </si>
  <si>
    <t>Electives-comprehensive clinical skill trainning course</t>
  </si>
  <si>
    <t>Centre of Medical Simulation</t>
  </si>
  <si>
    <t>Centre of Medical simulation</t>
  </si>
  <si>
    <t>Community Dentistry</t>
  </si>
  <si>
    <t>Hygiene and  Epidemiology Dept</t>
  </si>
  <si>
    <t>Family Dentistry</t>
  </si>
  <si>
    <t>Management of Dental Clinic</t>
  </si>
  <si>
    <t>Laboratories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</si>
</sst>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33" borderId="12" xfId="0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1" fillId="33" borderId="16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33" borderId="12" xfId="0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17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33" borderId="14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7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wrapText="1"/>
    </xf>
    <xf numFmtId="0" fontId="8" fillId="0" borderId="17" xfId="0" applyFont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14" xfId="0" applyFont="1" applyFill="1" applyBorder="1" applyAlignment="1">
      <alignment wrapText="1"/>
    </xf>
    <xf numFmtId="0" fontId="1" fillId="34" borderId="14" xfId="0" applyFont="1" applyFill="1" applyBorder="1" applyAlignment="1">
      <alignment horizontal="right" wrapText="1"/>
    </xf>
    <xf numFmtId="0" fontId="1" fillId="34" borderId="14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 horizontal="center"/>
    </xf>
    <xf numFmtId="0" fontId="0" fillId="33" borderId="18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0" fillId="34" borderId="22" xfId="0" applyFill="1" applyBorder="1" applyAlignment="1">
      <alignment/>
    </xf>
    <xf numFmtId="0" fontId="1" fillId="33" borderId="14" xfId="0" applyFont="1" applyFill="1" applyBorder="1" applyAlignment="1">
      <alignment horizontal="left" vertical="center" wrapText="1"/>
    </xf>
    <xf numFmtId="0" fontId="0" fillId="33" borderId="22" xfId="0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/>
    </xf>
    <xf numFmtId="0" fontId="0" fillId="34" borderId="25" xfId="0" applyFill="1" applyBorder="1" applyAlignment="1">
      <alignment/>
    </xf>
    <xf numFmtId="0" fontId="1" fillId="34" borderId="21" xfId="0" applyFont="1" applyFill="1" applyBorder="1" applyAlignment="1">
      <alignment wrapText="1"/>
    </xf>
    <xf numFmtId="0" fontId="0" fillId="34" borderId="21" xfId="0" applyFill="1" applyBorder="1" applyAlignment="1">
      <alignment wrapText="1"/>
    </xf>
    <xf numFmtId="0" fontId="0" fillId="34" borderId="21" xfId="0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left" wrapText="1"/>
    </xf>
    <xf numFmtId="0" fontId="0" fillId="34" borderId="12" xfId="0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16" fontId="0" fillId="0" borderId="10" xfId="0" applyNumberFormat="1" applyFont="1" applyFill="1" applyBorder="1" applyAlignment="1">
      <alignment horizontal="center"/>
    </xf>
    <xf numFmtId="0" fontId="1" fillId="0" borderId="17" xfId="0" applyFont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1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9" fillId="33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34" borderId="16" xfId="0" applyFill="1" applyBorder="1" applyAlignment="1">
      <alignment/>
    </xf>
    <xf numFmtId="0" fontId="0" fillId="0" borderId="33" xfId="0" applyFont="1" applyBorder="1" applyAlignment="1">
      <alignment/>
    </xf>
    <xf numFmtId="0" fontId="0" fillId="0" borderId="2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/>
    </xf>
    <xf numFmtId="0" fontId="1" fillId="33" borderId="25" xfId="0" applyFont="1" applyFill="1" applyBorder="1" applyAlignment="1">
      <alignment horizontal="left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36" xfId="44" applyFont="1" applyBorder="1" applyAlignment="1" applyProtection="1">
      <alignment/>
      <protection/>
    </xf>
    <xf numFmtId="0" fontId="0" fillId="0" borderId="26" xfId="0" applyFont="1" applyBorder="1" applyAlignment="1">
      <alignment wrapText="1"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 wrapText="1"/>
    </xf>
    <xf numFmtId="0" fontId="1" fillId="0" borderId="26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9" fillId="0" borderId="11" xfId="0" applyFont="1" applyFill="1" applyBorder="1" applyAlignment="1">
      <alignment wrapText="1"/>
    </xf>
    <xf numFmtId="0" fontId="51" fillId="0" borderId="10" xfId="0" applyFont="1" applyBorder="1" applyAlignment="1">
      <alignment wrapText="1"/>
    </xf>
    <xf numFmtId="0" fontId="50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28" xfId="0" applyFont="1" applyFill="1" applyBorder="1" applyAlignment="1">
      <alignment horizontal="center"/>
    </xf>
    <xf numFmtId="0" fontId="49" fillId="0" borderId="10" xfId="0" applyFont="1" applyFill="1" applyBorder="1" applyAlignment="1">
      <alignment wrapText="1"/>
    </xf>
    <xf numFmtId="0" fontId="51" fillId="0" borderId="11" xfId="0" applyFont="1" applyBorder="1" applyAlignment="1">
      <alignment wrapText="1"/>
    </xf>
    <xf numFmtId="0" fontId="52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7" fillId="33" borderId="14" xfId="0" applyFont="1" applyFill="1" applyBorder="1" applyAlignment="1">
      <alignment wrapText="1"/>
    </xf>
    <xf numFmtId="0" fontId="3" fillId="0" borderId="3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9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0" xfId="44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0" xfId="44" applyFont="1" applyBorder="1" applyAlignment="1" applyProtection="1">
      <alignment/>
      <protection/>
    </xf>
    <xf numFmtId="0" fontId="0" fillId="0" borderId="10" xfId="44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9" fillId="11" borderId="10" xfId="0" applyFont="1" applyFill="1" applyBorder="1" applyAlignment="1">
      <alignment horizontal="center" wrapText="1"/>
    </xf>
    <xf numFmtId="0" fontId="2" fillId="11" borderId="10" xfId="0" applyFont="1" applyFill="1" applyBorder="1" applyAlignment="1">
      <alignment horizontal="center"/>
    </xf>
    <xf numFmtId="0" fontId="1" fillId="11" borderId="22" xfId="0" applyFont="1" applyFill="1" applyBorder="1" applyAlignment="1">
      <alignment horizontal="left"/>
    </xf>
    <xf numFmtId="0" fontId="1" fillId="11" borderId="10" xfId="0" applyFont="1" applyFill="1" applyBorder="1" applyAlignment="1">
      <alignment horizontal="center"/>
    </xf>
    <xf numFmtId="0" fontId="1" fillId="11" borderId="22" xfId="0" applyFont="1" applyFill="1" applyBorder="1" applyAlignment="1">
      <alignment horizontal="center"/>
    </xf>
    <xf numFmtId="0" fontId="0" fillId="11" borderId="38" xfId="0" applyFill="1" applyBorder="1" applyAlignment="1">
      <alignment/>
    </xf>
    <xf numFmtId="0" fontId="1" fillId="11" borderId="10" xfId="0" applyFont="1" applyFill="1" applyBorder="1" applyAlignment="1">
      <alignment horizontal="left" vertical="center" wrapText="1"/>
    </xf>
    <xf numFmtId="0" fontId="1" fillId="11" borderId="10" xfId="0" applyFont="1" applyFill="1" applyBorder="1" applyAlignment="1">
      <alignment/>
    </xf>
    <xf numFmtId="0" fontId="0" fillId="11" borderId="10" xfId="0" applyFill="1" applyBorder="1" applyAlignment="1">
      <alignment horizontal="center"/>
    </xf>
    <xf numFmtId="0" fontId="0" fillId="11" borderId="0" xfId="0" applyFill="1" applyAlignment="1">
      <alignment/>
    </xf>
    <xf numFmtId="0" fontId="0" fillId="35" borderId="0" xfId="0" applyFill="1" applyAlignment="1">
      <alignment/>
    </xf>
    <xf numFmtId="0" fontId="1" fillId="11" borderId="22" xfId="0" applyFont="1" applyFill="1" applyBorder="1" applyAlignment="1">
      <alignment/>
    </xf>
    <xf numFmtId="0" fontId="7" fillId="36" borderId="22" xfId="0" applyFont="1" applyFill="1" applyBorder="1" applyAlignment="1">
      <alignment horizontal="center" wrapText="1"/>
    </xf>
    <xf numFmtId="0" fontId="7" fillId="36" borderId="39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wrapText="1"/>
    </xf>
    <xf numFmtId="0" fontId="7" fillId="36" borderId="39" xfId="0" applyFont="1" applyFill="1" applyBorder="1" applyAlignment="1">
      <alignment horizontal="center" wrapText="1"/>
    </xf>
    <xf numFmtId="0" fontId="7" fillId="36" borderId="23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1" fillId="36" borderId="22" xfId="0" applyFont="1" applyFill="1" applyBorder="1" applyAlignment="1">
      <alignment horizontal="center" wrapText="1"/>
    </xf>
    <xf numFmtId="0" fontId="1" fillId="36" borderId="39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m.lublin.pl/samodzielna_pracownia_medycyny_jamy_ustnej_id_7683.html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6">
      <selection activeCell="E29" sqref="E29"/>
    </sheetView>
  </sheetViews>
  <sheetFormatPr defaultColWidth="9.140625" defaultRowHeight="12.75"/>
  <cols>
    <col min="1" max="1" width="5.00390625" style="1" customWidth="1"/>
    <col min="2" max="2" width="39.140625" style="1" customWidth="1"/>
    <col min="3" max="3" width="48.00390625" style="1" customWidth="1"/>
    <col min="4" max="9" width="5.7109375" style="40" customWidth="1"/>
    <col min="10" max="10" width="7.57421875" style="1" customWidth="1"/>
    <col min="11" max="16384" width="9.140625" style="1" customWidth="1"/>
  </cols>
  <sheetData>
    <row r="1" spans="1:9" ht="12.75">
      <c r="A1" s="231" t="s">
        <v>45</v>
      </c>
      <c r="B1" s="231"/>
      <c r="C1" s="231"/>
      <c r="D1" s="231"/>
      <c r="E1" s="231"/>
      <c r="F1" s="231"/>
      <c r="G1" s="231"/>
      <c r="H1" s="231"/>
      <c r="I1" s="231"/>
    </row>
    <row r="2" spans="1:9" ht="13.5" thickBot="1">
      <c r="A2" s="232" t="s">
        <v>0</v>
      </c>
      <c r="B2" s="232"/>
      <c r="C2" s="232"/>
      <c r="D2" s="232"/>
      <c r="E2" s="232"/>
      <c r="F2" s="232"/>
      <c r="G2" s="232"/>
      <c r="H2" s="232"/>
      <c r="I2" s="232"/>
    </row>
    <row r="3" spans="1:9" s="64" customFormat="1" ht="18.75" thickBot="1">
      <c r="A3" s="198" t="s">
        <v>196</v>
      </c>
      <c r="B3" s="78" t="s">
        <v>195</v>
      </c>
      <c r="C3" s="78" t="s">
        <v>194</v>
      </c>
      <c r="D3" s="77" t="s">
        <v>193</v>
      </c>
      <c r="E3" s="77" t="s">
        <v>1</v>
      </c>
      <c r="F3" s="77" t="s">
        <v>192</v>
      </c>
      <c r="G3" s="77" t="s">
        <v>191</v>
      </c>
      <c r="H3" s="77" t="s">
        <v>190</v>
      </c>
      <c r="I3" s="134" t="s">
        <v>189</v>
      </c>
    </row>
    <row r="4" spans="1:9" ht="13.5" customHeight="1">
      <c r="A4" s="197" t="s">
        <v>2</v>
      </c>
      <c r="B4" s="73" t="s">
        <v>54</v>
      </c>
      <c r="C4" s="73" t="s">
        <v>64</v>
      </c>
      <c r="D4" s="74">
        <v>68</v>
      </c>
      <c r="E4" s="74">
        <v>7</v>
      </c>
      <c r="F4" s="75" t="s">
        <v>53</v>
      </c>
      <c r="G4" s="75">
        <v>8</v>
      </c>
      <c r="H4" s="75">
        <v>48</v>
      </c>
      <c r="I4" s="135">
        <v>12</v>
      </c>
    </row>
    <row r="5" spans="1:9" ht="29.25" customHeight="1">
      <c r="A5" s="196" t="s">
        <v>3</v>
      </c>
      <c r="B5" s="21" t="s">
        <v>197</v>
      </c>
      <c r="C5" s="21" t="s">
        <v>211</v>
      </c>
      <c r="D5" s="44">
        <v>75</v>
      </c>
      <c r="E5" s="44">
        <v>6</v>
      </c>
      <c r="F5" s="42" t="s">
        <v>53</v>
      </c>
      <c r="G5" s="41">
        <v>10</v>
      </c>
      <c r="H5" s="41">
        <v>65</v>
      </c>
      <c r="I5" s="136">
        <v>0</v>
      </c>
    </row>
    <row r="6" spans="1:9" ht="18" customHeight="1">
      <c r="A6" s="239" t="s">
        <v>4</v>
      </c>
      <c r="B6" s="228" t="s">
        <v>198</v>
      </c>
      <c r="D6" s="44">
        <v>45</v>
      </c>
      <c r="E6" s="44">
        <v>4</v>
      </c>
      <c r="F6" s="242" t="s">
        <v>17</v>
      </c>
      <c r="G6" s="42">
        <v>10</v>
      </c>
      <c r="H6" s="42">
        <v>35</v>
      </c>
      <c r="I6" s="137">
        <v>0</v>
      </c>
    </row>
    <row r="7" spans="1:9" ht="12.75">
      <c r="A7" s="240"/>
      <c r="B7" s="229"/>
      <c r="C7" s="21" t="s">
        <v>209</v>
      </c>
      <c r="D7" s="42">
        <v>21</v>
      </c>
      <c r="E7" s="42">
        <v>2</v>
      </c>
      <c r="F7" s="243"/>
      <c r="G7" s="42">
        <v>4</v>
      </c>
      <c r="H7" s="42">
        <v>17</v>
      </c>
      <c r="I7" s="137">
        <v>0</v>
      </c>
    </row>
    <row r="8" spans="1:9" ht="12.75">
      <c r="A8" s="241"/>
      <c r="B8" s="230"/>
      <c r="C8" s="21" t="s">
        <v>210</v>
      </c>
      <c r="D8" s="42">
        <v>24</v>
      </c>
      <c r="E8" s="42">
        <v>2</v>
      </c>
      <c r="F8" s="244"/>
      <c r="G8" s="42">
        <v>6</v>
      </c>
      <c r="H8" s="42">
        <v>18</v>
      </c>
      <c r="I8" s="137">
        <v>0</v>
      </c>
    </row>
    <row r="9" spans="1:9" ht="12.75">
      <c r="A9" s="196" t="s">
        <v>5</v>
      </c>
      <c r="B9" s="21" t="s">
        <v>199</v>
      </c>
      <c r="C9" s="21" t="s">
        <v>73</v>
      </c>
      <c r="D9" s="44">
        <v>35</v>
      </c>
      <c r="E9" s="44">
        <v>2</v>
      </c>
      <c r="F9" s="42" t="s">
        <v>53</v>
      </c>
      <c r="G9" s="42">
        <v>0</v>
      </c>
      <c r="H9" s="42">
        <v>35</v>
      </c>
      <c r="I9" s="137">
        <v>0</v>
      </c>
    </row>
    <row r="10" spans="1:9" ht="12.75">
      <c r="A10" s="196" t="s">
        <v>6</v>
      </c>
      <c r="B10" s="21" t="s">
        <v>200</v>
      </c>
      <c r="C10" s="21" t="s">
        <v>212</v>
      </c>
      <c r="D10" s="44">
        <v>15</v>
      </c>
      <c r="E10" s="44">
        <v>1</v>
      </c>
      <c r="F10" s="42" t="s">
        <v>53</v>
      </c>
      <c r="G10" s="42">
        <v>0</v>
      </c>
      <c r="H10" s="42">
        <v>0</v>
      </c>
      <c r="I10" s="137">
        <v>15</v>
      </c>
    </row>
    <row r="11" spans="1:9" ht="12.75">
      <c r="A11" s="128" t="s">
        <v>39</v>
      </c>
      <c r="B11" s="11" t="s">
        <v>58</v>
      </c>
      <c r="C11" s="11" t="s">
        <v>91</v>
      </c>
      <c r="D11" s="2">
        <v>45</v>
      </c>
      <c r="E11" s="2">
        <v>1</v>
      </c>
      <c r="F11" s="2" t="s">
        <v>53</v>
      </c>
      <c r="G11" s="16">
        <v>0</v>
      </c>
      <c r="H11" s="16">
        <v>45</v>
      </c>
      <c r="I11" s="143">
        <v>0</v>
      </c>
    </row>
    <row r="12" spans="1:9" ht="12.75">
      <c r="A12" s="196" t="s">
        <v>7</v>
      </c>
      <c r="B12" s="21" t="s">
        <v>201</v>
      </c>
      <c r="C12" s="21" t="s">
        <v>68</v>
      </c>
      <c r="D12" s="44">
        <v>30</v>
      </c>
      <c r="E12" s="44">
        <v>1</v>
      </c>
      <c r="F12" s="42" t="s">
        <v>53</v>
      </c>
      <c r="G12" s="42">
        <v>0</v>
      </c>
      <c r="H12" s="42">
        <v>30</v>
      </c>
      <c r="I12" s="137">
        <v>0</v>
      </c>
    </row>
    <row r="13" spans="1:9" ht="12.75">
      <c r="A13" s="196" t="s">
        <v>8</v>
      </c>
      <c r="B13" s="21" t="s">
        <v>202</v>
      </c>
      <c r="C13" s="21" t="s">
        <v>213</v>
      </c>
      <c r="D13" s="44">
        <v>15</v>
      </c>
      <c r="E13" s="44">
        <v>1</v>
      </c>
      <c r="F13" s="42" t="s">
        <v>53</v>
      </c>
      <c r="G13" s="42">
        <v>0</v>
      </c>
      <c r="H13" s="42">
        <v>0</v>
      </c>
      <c r="I13" s="137">
        <v>15</v>
      </c>
    </row>
    <row r="14" spans="1:9" ht="12.75">
      <c r="A14" s="196" t="s">
        <v>188</v>
      </c>
      <c r="B14" s="21" t="s">
        <v>203</v>
      </c>
      <c r="C14" s="21" t="s">
        <v>66</v>
      </c>
      <c r="D14" s="44">
        <v>45</v>
      </c>
      <c r="E14" s="44">
        <v>2</v>
      </c>
      <c r="F14" s="42" t="s">
        <v>53</v>
      </c>
      <c r="G14" s="42">
        <v>0</v>
      </c>
      <c r="H14" s="42">
        <v>45</v>
      </c>
      <c r="I14" s="137">
        <v>0</v>
      </c>
    </row>
    <row r="15" spans="1:9" ht="12.75">
      <c r="A15" s="196" t="s">
        <v>187</v>
      </c>
      <c r="B15" s="21" t="s">
        <v>204</v>
      </c>
      <c r="C15" s="21" t="s">
        <v>212</v>
      </c>
      <c r="D15" s="44">
        <v>15</v>
      </c>
      <c r="E15" s="44">
        <v>1</v>
      </c>
      <c r="F15" s="42" t="s">
        <v>53</v>
      </c>
      <c r="G15" s="42">
        <v>0</v>
      </c>
      <c r="H15" s="42">
        <v>0</v>
      </c>
      <c r="I15" s="137">
        <v>15</v>
      </c>
    </row>
    <row r="16" spans="1:9" ht="12.75">
      <c r="A16" s="196" t="s">
        <v>186</v>
      </c>
      <c r="B16" s="21" t="s">
        <v>205</v>
      </c>
      <c r="C16" s="37" t="s">
        <v>214</v>
      </c>
      <c r="D16" s="44">
        <v>30</v>
      </c>
      <c r="E16" s="44">
        <v>1</v>
      </c>
      <c r="F16" s="42" t="s">
        <v>53</v>
      </c>
      <c r="G16" s="42">
        <v>0</v>
      </c>
      <c r="H16" s="42">
        <v>30</v>
      </c>
      <c r="I16" s="137">
        <v>0</v>
      </c>
    </row>
    <row r="17" spans="1:9" s="30" customFormat="1" ht="24.75" thickBot="1">
      <c r="A17" s="79" t="s">
        <v>32</v>
      </c>
      <c r="B17" s="67" t="s">
        <v>207</v>
      </c>
      <c r="C17" s="67" t="s">
        <v>216</v>
      </c>
      <c r="D17" s="52">
        <v>15</v>
      </c>
      <c r="E17" s="52">
        <v>1</v>
      </c>
      <c r="F17" s="42" t="s">
        <v>53</v>
      </c>
      <c r="G17" s="53">
        <v>0</v>
      </c>
      <c r="H17" s="53">
        <v>0</v>
      </c>
      <c r="I17" s="194">
        <v>15</v>
      </c>
    </row>
    <row r="18" spans="1:9" ht="18" customHeight="1" thickBot="1">
      <c r="A18" s="68"/>
      <c r="B18" s="69" t="s">
        <v>185</v>
      </c>
      <c r="C18" s="69"/>
      <c r="D18" s="70" t="e">
        <f>D4+D5+D6+D9+D10+D12+D13+D14+D16+D15+#REF!+D17</f>
        <v>#REF!</v>
      </c>
      <c r="E18" s="70" t="e">
        <f>E4+E5+E6+E9+E10+E12+E13+E14+E15+E16+#REF!+E17</f>
        <v>#REF!</v>
      </c>
      <c r="F18" s="70"/>
      <c r="G18" s="70" t="e">
        <f>G4+G5+G6+#REF!</f>
        <v>#REF!</v>
      </c>
      <c r="H18" s="70" t="e">
        <f>H4+H5+H6+H9+H12+H14+H16+#REF!</f>
        <v>#REF!</v>
      </c>
      <c r="I18" s="138">
        <f>I4+I10+I13+I15+I17</f>
        <v>72</v>
      </c>
    </row>
    <row r="19" spans="1:9" ht="13.5" thickBot="1">
      <c r="A19" s="193" t="s">
        <v>33</v>
      </c>
      <c r="B19" s="192" t="s">
        <v>208</v>
      </c>
      <c r="C19" s="192" t="s">
        <v>217</v>
      </c>
      <c r="D19" s="191">
        <v>4</v>
      </c>
      <c r="E19" s="190">
        <v>0</v>
      </c>
      <c r="F19" s="190" t="s">
        <v>22</v>
      </c>
      <c r="G19" s="190">
        <v>4</v>
      </c>
      <c r="H19" s="190">
        <v>0</v>
      </c>
      <c r="I19" s="189">
        <v>0</v>
      </c>
    </row>
    <row r="20" spans="1:9" s="30" customFormat="1" ht="13.5" customHeight="1" thickBot="1">
      <c r="A20" s="68"/>
      <c r="B20" s="69" t="s">
        <v>184</v>
      </c>
      <c r="C20" s="69"/>
      <c r="D20" s="70" t="e">
        <f>SUM(D18:D19)</f>
        <v>#REF!</v>
      </c>
      <c r="E20" s="70">
        <v>30</v>
      </c>
      <c r="F20" s="70" t="s">
        <v>40</v>
      </c>
      <c r="G20" s="70" t="e">
        <f>G18+G19</f>
        <v>#REF!</v>
      </c>
      <c r="H20" s="70" t="e">
        <f>H18+H19</f>
        <v>#REF!</v>
      </c>
      <c r="I20" s="138">
        <f>I18+I19</f>
        <v>72</v>
      </c>
    </row>
    <row r="21" spans="1:9" s="30" customFormat="1" ht="24.75" customHeight="1" thickBot="1">
      <c r="A21" s="245" t="s">
        <v>42</v>
      </c>
      <c r="B21" s="246"/>
      <c r="C21" s="246"/>
      <c r="D21" s="246"/>
      <c r="E21" s="246"/>
      <c r="F21" s="246"/>
      <c r="G21" s="246"/>
      <c r="H21" s="246"/>
      <c r="I21" s="247"/>
    </row>
    <row r="22" spans="1:9" ht="12.75">
      <c r="A22" s="62"/>
      <c r="B22" s="62"/>
      <c r="C22" s="62"/>
      <c r="D22" s="63"/>
      <c r="E22" s="63"/>
      <c r="F22" s="63"/>
      <c r="G22" s="63"/>
      <c r="H22" s="63"/>
      <c r="I22" s="63"/>
    </row>
    <row r="23" spans="1:9" ht="13.5" thickBot="1">
      <c r="A23" s="232" t="s">
        <v>9</v>
      </c>
      <c r="B23" s="232"/>
      <c r="C23" s="232"/>
      <c r="D23" s="232"/>
      <c r="E23" s="232"/>
      <c r="F23" s="232"/>
      <c r="G23" s="232"/>
      <c r="H23" s="232"/>
      <c r="I23" s="232"/>
    </row>
    <row r="24" spans="1:9" ht="18.75" thickBot="1">
      <c r="A24" s="76"/>
      <c r="B24" s="77" t="s">
        <v>46</v>
      </c>
      <c r="C24" s="78" t="s">
        <v>47</v>
      </c>
      <c r="D24" s="77" t="s">
        <v>48</v>
      </c>
      <c r="E24" s="77" t="s">
        <v>1</v>
      </c>
      <c r="F24" s="77" t="s">
        <v>49</v>
      </c>
      <c r="G24" s="77" t="s">
        <v>50</v>
      </c>
      <c r="H24" s="77" t="s">
        <v>51</v>
      </c>
      <c r="I24" s="134" t="s">
        <v>52</v>
      </c>
    </row>
    <row r="25" spans="1:9" ht="12.75">
      <c r="A25" s="72">
        <v>1</v>
      </c>
      <c r="B25" s="73" t="s">
        <v>54</v>
      </c>
      <c r="C25" s="73" t="s">
        <v>64</v>
      </c>
      <c r="D25" s="74">
        <v>67</v>
      </c>
      <c r="E25" s="75">
        <v>7</v>
      </c>
      <c r="F25" s="75" t="s">
        <v>17</v>
      </c>
      <c r="G25" s="75">
        <v>7</v>
      </c>
      <c r="H25" s="75">
        <v>48</v>
      </c>
      <c r="I25" s="135">
        <v>12</v>
      </c>
    </row>
    <row r="26" spans="1:9" ht="12.75">
      <c r="A26" s="71">
        <v>2</v>
      </c>
      <c r="B26" s="21" t="s">
        <v>55</v>
      </c>
      <c r="C26" s="21" t="s">
        <v>65</v>
      </c>
      <c r="D26" s="44">
        <v>75</v>
      </c>
      <c r="E26" s="42">
        <v>5</v>
      </c>
      <c r="F26" s="42" t="s">
        <v>17</v>
      </c>
      <c r="G26" s="41">
        <v>10</v>
      </c>
      <c r="H26" s="41">
        <v>65</v>
      </c>
      <c r="I26" s="136">
        <v>0</v>
      </c>
    </row>
    <row r="27" spans="1:9" ht="12.75">
      <c r="A27" s="72">
        <v>3</v>
      </c>
      <c r="B27" s="21" t="s">
        <v>56</v>
      </c>
      <c r="C27" s="21" t="s">
        <v>66</v>
      </c>
      <c r="D27" s="44">
        <v>35</v>
      </c>
      <c r="E27" s="42">
        <v>2</v>
      </c>
      <c r="F27" s="42" t="s">
        <v>53</v>
      </c>
      <c r="G27" s="41">
        <v>0</v>
      </c>
      <c r="H27" s="41">
        <v>35</v>
      </c>
      <c r="I27" s="136">
        <v>0</v>
      </c>
    </row>
    <row r="28" spans="1:9" ht="12.75">
      <c r="A28" s="71">
        <v>4</v>
      </c>
      <c r="B28" s="21" t="s">
        <v>57</v>
      </c>
      <c r="C28" s="21" t="s">
        <v>67</v>
      </c>
      <c r="D28" s="44">
        <v>40</v>
      </c>
      <c r="E28" s="42">
        <v>3</v>
      </c>
      <c r="F28" s="42" t="s">
        <v>17</v>
      </c>
      <c r="G28" s="42">
        <v>10</v>
      </c>
      <c r="H28" s="42">
        <v>30</v>
      </c>
      <c r="I28" s="137">
        <v>0</v>
      </c>
    </row>
    <row r="29" spans="1:9" ht="12.75">
      <c r="A29" s="72">
        <v>5</v>
      </c>
      <c r="B29" s="21" t="s">
        <v>58</v>
      </c>
      <c r="C29" s="21" t="s">
        <v>68</v>
      </c>
      <c r="D29" s="44">
        <v>45</v>
      </c>
      <c r="E29" s="42">
        <v>2</v>
      </c>
      <c r="F29" s="42" t="s">
        <v>17</v>
      </c>
      <c r="G29" s="42">
        <v>0</v>
      </c>
      <c r="H29" s="42">
        <v>45</v>
      </c>
      <c r="I29" s="137">
        <v>0</v>
      </c>
    </row>
    <row r="30" spans="1:9" ht="12.75">
      <c r="A30" s="71">
        <v>6</v>
      </c>
      <c r="B30" s="67" t="s">
        <v>59</v>
      </c>
      <c r="C30" s="51" t="s">
        <v>69</v>
      </c>
      <c r="D30" s="52">
        <v>15</v>
      </c>
      <c r="E30" s="53">
        <v>1</v>
      </c>
      <c r="F30" s="53" t="s">
        <v>53</v>
      </c>
      <c r="G30" s="53">
        <v>5</v>
      </c>
      <c r="H30" s="53">
        <v>0</v>
      </c>
      <c r="I30" s="194">
        <v>10</v>
      </c>
    </row>
    <row r="31" spans="1:9" ht="24">
      <c r="A31" s="72">
        <v>7</v>
      </c>
      <c r="B31" s="21" t="s">
        <v>218</v>
      </c>
      <c r="C31" s="21" t="s">
        <v>219</v>
      </c>
      <c r="D31" s="44">
        <v>15</v>
      </c>
      <c r="E31" s="42">
        <v>1</v>
      </c>
      <c r="F31" s="42" t="s">
        <v>53</v>
      </c>
      <c r="G31" s="42">
        <v>-15</v>
      </c>
      <c r="H31" s="42">
        <v>15</v>
      </c>
      <c r="I31" s="42">
        <v>0</v>
      </c>
    </row>
    <row r="32" spans="1:9" ht="12.75">
      <c r="A32" s="71">
        <v>8</v>
      </c>
      <c r="B32" s="37" t="s">
        <v>206</v>
      </c>
      <c r="C32" s="37" t="s">
        <v>215</v>
      </c>
      <c r="D32" s="195">
        <v>45</v>
      </c>
      <c r="E32" s="195">
        <v>3</v>
      </c>
      <c r="F32" s="42" t="s">
        <v>53</v>
      </c>
      <c r="G32" s="41">
        <v>10</v>
      </c>
      <c r="H32" s="41">
        <v>35</v>
      </c>
      <c r="I32" s="136">
        <v>0</v>
      </c>
    </row>
    <row r="33" spans="1:9" ht="12.75">
      <c r="A33" s="72">
        <v>9</v>
      </c>
      <c r="B33" s="21" t="s">
        <v>60</v>
      </c>
      <c r="C33" s="21" t="s">
        <v>70</v>
      </c>
      <c r="D33" s="44">
        <v>30</v>
      </c>
      <c r="E33" s="42">
        <v>1</v>
      </c>
      <c r="F33" s="42" t="s">
        <v>53</v>
      </c>
      <c r="G33" s="42">
        <v>5</v>
      </c>
      <c r="H33" s="42">
        <v>20</v>
      </c>
      <c r="I33" s="137">
        <v>5</v>
      </c>
    </row>
    <row r="34" spans="1:9" ht="12.75">
      <c r="A34" s="71">
        <v>10</v>
      </c>
      <c r="B34" s="173" t="s">
        <v>61</v>
      </c>
      <c r="C34" s="21" t="s">
        <v>71</v>
      </c>
      <c r="D34" s="44">
        <v>40</v>
      </c>
      <c r="E34" s="42">
        <v>1</v>
      </c>
      <c r="F34" s="42" t="s">
        <v>53</v>
      </c>
      <c r="G34" s="42">
        <v>0</v>
      </c>
      <c r="H34" s="42">
        <v>32</v>
      </c>
      <c r="I34" s="137">
        <v>8</v>
      </c>
    </row>
    <row r="35" spans="1:9" ht="12.75">
      <c r="A35" s="72">
        <v>11</v>
      </c>
      <c r="B35" s="228" t="s">
        <v>62</v>
      </c>
      <c r="C35" s="73"/>
      <c r="D35" s="44">
        <v>45</v>
      </c>
      <c r="E35" s="50">
        <v>2</v>
      </c>
      <c r="F35" s="42" t="s">
        <v>53</v>
      </c>
      <c r="G35" s="42">
        <v>0</v>
      </c>
      <c r="H35" s="42">
        <v>45</v>
      </c>
      <c r="I35" s="137">
        <v>0</v>
      </c>
    </row>
    <row r="36" spans="1:9" ht="12.75">
      <c r="A36" s="71">
        <v>12</v>
      </c>
      <c r="B36" s="229"/>
      <c r="C36" s="87" t="s">
        <v>72</v>
      </c>
      <c r="D36" s="172">
        <v>25</v>
      </c>
      <c r="E36" s="42">
        <v>1</v>
      </c>
      <c r="F36" s="42" t="s">
        <v>53</v>
      </c>
      <c r="G36" s="42">
        <v>0</v>
      </c>
      <c r="H36" s="42">
        <v>25</v>
      </c>
      <c r="I36" s="137">
        <v>0</v>
      </c>
    </row>
    <row r="37" spans="1:9" ht="12.75">
      <c r="A37" s="72">
        <v>13</v>
      </c>
      <c r="B37" s="230"/>
      <c r="C37" s="4" t="s">
        <v>73</v>
      </c>
      <c r="D37" s="172">
        <v>20</v>
      </c>
      <c r="E37" s="42">
        <v>1</v>
      </c>
      <c r="F37" s="42" t="s">
        <v>53</v>
      </c>
      <c r="G37" s="42">
        <v>0</v>
      </c>
      <c r="H37" s="42">
        <v>20</v>
      </c>
      <c r="I37" s="137">
        <v>0</v>
      </c>
    </row>
    <row r="38" spans="1:9" ht="13.5" thickBot="1">
      <c r="A38" s="71">
        <v>14</v>
      </c>
      <c r="B38" s="183" t="s">
        <v>63</v>
      </c>
      <c r="C38" s="174" t="s">
        <v>74</v>
      </c>
      <c r="D38" s="180">
        <v>45</v>
      </c>
      <c r="E38" s="180">
        <v>3</v>
      </c>
      <c r="F38" s="180" t="s">
        <v>53</v>
      </c>
      <c r="G38" s="181">
        <v>5</v>
      </c>
      <c r="H38" s="181">
        <v>40</v>
      </c>
      <c r="I38" s="182">
        <v>0</v>
      </c>
    </row>
    <row r="39" spans="1:9" ht="13.5" thickBot="1">
      <c r="A39" s="68"/>
      <c r="B39" s="69" t="s">
        <v>48</v>
      </c>
      <c r="C39" s="69"/>
      <c r="D39" s="70">
        <f>SUM(D25:D38)</f>
        <v>542</v>
      </c>
      <c r="E39" s="70">
        <f>E25+E26+E27+E28+E29+E30+E33+E34+E35++E38</f>
        <v>27</v>
      </c>
      <c r="F39" s="70"/>
      <c r="G39" s="70">
        <f>SUM(G25:G38)</f>
        <v>37</v>
      </c>
      <c r="H39" s="70">
        <f>SUM(H25:H38)</f>
        <v>455</v>
      </c>
      <c r="I39" s="138">
        <f>SUM(I25:I38)</f>
        <v>35</v>
      </c>
    </row>
    <row r="40" spans="1:9" ht="12.75">
      <c r="A40" s="233">
        <v>15</v>
      </c>
      <c r="B40" s="80" t="s">
        <v>75</v>
      </c>
      <c r="C40" s="237" t="s">
        <v>74</v>
      </c>
      <c r="D40" s="75">
        <v>60</v>
      </c>
      <c r="E40" s="75">
        <v>2</v>
      </c>
      <c r="F40" s="235" t="s">
        <v>22</v>
      </c>
      <c r="G40" s="74"/>
      <c r="H40" s="74"/>
      <c r="I40" s="139"/>
    </row>
    <row r="41" spans="1:9" ht="20.25" thickBot="1">
      <c r="A41" s="234"/>
      <c r="B41" s="55" t="s">
        <v>76</v>
      </c>
      <c r="C41" s="238"/>
      <c r="D41" s="53">
        <v>260</v>
      </c>
      <c r="E41" s="53">
        <v>2</v>
      </c>
      <c r="F41" s="236"/>
      <c r="G41" s="52"/>
      <c r="H41" s="52"/>
      <c r="I41" s="140"/>
    </row>
    <row r="42" spans="1:9" ht="13.5" thickBot="1">
      <c r="A42" s="68"/>
      <c r="B42" s="188" t="s">
        <v>48</v>
      </c>
      <c r="C42" s="69"/>
      <c r="D42" s="70">
        <f>SUM(D39:D41)</f>
        <v>862</v>
      </c>
      <c r="E42" s="70">
        <f>SUM(E39:E41)</f>
        <v>31</v>
      </c>
      <c r="F42" s="70"/>
      <c r="G42" s="70"/>
      <c r="H42" s="70"/>
      <c r="I42" s="138"/>
    </row>
    <row r="43" spans="1:9" ht="13.5" thickBot="1">
      <c r="A43" s="225" t="s">
        <v>42</v>
      </c>
      <c r="B43" s="226"/>
      <c r="C43" s="226"/>
      <c r="D43" s="226"/>
      <c r="E43" s="226"/>
      <c r="F43" s="226"/>
      <c r="G43" s="226"/>
      <c r="H43" s="226"/>
      <c r="I43" s="226"/>
    </row>
    <row r="44" spans="1:9" ht="13.5" thickBot="1">
      <c r="A44" s="81"/>
      <c r="B44" s="82" t="s">
        <v>21</v>
      </c>
      <c r="C44" s="83"/>
      <c r="D44" s="84" t="e">
        <f>#REF!+D42</f>
        <v>#REF!</v>
      </c>
      <c r="E44" s="84" t="e">
        <f>SUM(#REF!,E42)</f>
        <v>#REF!</v>
      </c>
      <c r="F44" s="84"/>
      <c r="G44" s="84" t="e">
        <f>#REF!+G39</f>
        <v>#REF!</v>
      </c>
      <c r="H44" s="84" t="e">
        <f>#REF!+H39</f>
        <v>#REF!</v>
      </c>
      <c r="I44" s="85" t="e">
        <f>#REF!+I39</f>
        <v>#REF!</v>
      </c>
    </row>
    <row r="45" spans="1:9" ht="12.75">
      <c r="A45" s="227"/>
      <c r="B45" s="227"/>
      <c r="C45" s="227"/>
      <c r="D45" s="227"/>
      <c r="E45" s="227"/>
      <c r="F45" s="227"/>
      <c r="G45" s="227"/>
      <c r="H45" s="227"/>
      <c r="I45"/>
    </row>
  </sheetData>
  <sheetProtection/>
  <mergeCells count="13">
    <mergeCell ref="A6:A8"/>
    <mergeCell ref="F6:F8"/>
    <mergeCell ref="A21:I21"/>
    <mergeCell ref="A43:I43"/>
    <mergeCell ref="A45:H45"/>
    <mergeCell ref="B35:B37"/>
    <mergeCell ref="A1:I1"/>
    <mergeCell ref="A2:I2"/>
    <mergeCell ref="A23:I23"/>
    <mergeCell ref="A40:A41"/>
    <mergeCell ref="F40:F41"/>
    <mergeCell ref="C40:C41"/>
    <mergeCell ref="B6:B8"/>
  </mergeCells>
  <printOptions/>
  <pageMargins left="0.7874015748031497" right="0.7874015748031497" top="0" bottom="0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4.28125" style="0" customWidth="1"/>
    <col min="2" max="2" width="42.421875" style="66" customWidth="1"/>
    <col min="3" max="3" width="42.7109375" style="1" customWidth="1"/>
    <col min="4" max="5" width="6.7109375" style="60" customWidth="1"/>
    <col min="6" max="6" width="8.421875" style="0" customWidth="1"/>
    <col min="7" max="7" width="6.140625" style="0" customWidth="1"/>
    <col min="8" max="8" width="4.7109375" style="0" customWidth="1"/>
    <col min="9" max="9" width="6.140625" style="0" customWidth="1"/>
    <col min="10" max="10" width="6.57421875" style="0" customWidth="1"/>
    <col min="11" max="11" width="7.57421875" style="0" customWidth="1"/>
  </cols>
  <sheetData>
    <row r="1" spans="2:11" ht="13.5" thickBot="1">
      <c r="B1" s="248" t="s">
        <v>10</v>
      </c>
      <c r="C1" s="248"/>
      <c r="D1" s="248"/>
      <c r="E1" s="248"/>
      <c r="F1" s="248"/>
      <c r="G1" s="248"/>
      <c r="H1" s="248"/>
      <c r="I1" s="248"/>
      <c r="J1" s="248"/>
      <c r="K1" s="248"/>
    </row>
    <row r="2" spans="1:9" ht="29.25" customHeight="1" thickBot="1">
      <c r="A2" s="90"/>
      <c r="B2" s="70" t="s">
        <v>46</v>
      </c>
      <c r="C2" s="70" t="s">
        <v>47</v>
      </c>
      <c r="D2" s="91" t="s">
        <v>48</v>
      </c>
      <c r="E2" s="91" t="s">
        <v>1</v>
      </c>
      <c r="F2" s="91" t="s">
        <v>49</v>
      </c>
      <c r="G2" s="91" t="s">
        <v>50</v>
      </c>
      <c r="H2" s="91" t="s">
        <v>51</v>
      </c>
      <c r="I2" s="141" t="s">
        <v>52</v>
      </c>
    </row>
    <row r="3" spans="1:10" ht="12.75">
      <c r="A3" s="127" t="s">
        <v>2</v>
      </c>
      <c r="B3" s="87" t="s">
        <v>77</v>
      </c>
      <c r="C3" s="87" t="s">
        <v>88</v>
      </c>
      <c r="D3" s="88">
        <v>45</v>
      </c>
      <c r="E3" s="88">
        <v>4</v>
      </c>
      <c r="F3" s="88" t="s">
        <v>53</v>
      </c>
      <c r="G3" s="89">
        <v>15</v>
      </c>
      <c r="H3" s="89">
        <v>24</v>
      </c>
      <c r="I3" s="142">
        <v>6</v>
      </c>
      <c r="J3" s="125"/>
    </row>
    <row r="4" spans="1:10" ht="12.75">
      <c r="A4" s="128" t="s">
        <v>3</v>
      </c>
      <c r="B4" s="11" t="s">
        <v>78</v>
      </c>
      <c r="C4" s="11" t="s">
        <v>89</v>
      </c>
      <c r="D4" s="2">
        <v>45</v>
      </c>
      <c r="E4" s="2">
        <v>4</v>
      </c>
      <c r="F4" s="88" t="s">
        <v>53</v>
      </c>
      <c r="G4" s="16">
        <v>15</v>
      </c>
      <c r="H4" s="16">
        <v>30</v>
      </c>
      <c r="I4" s="143">
        <v>0</v>
      </c>
      <c r="J4" s="125"/>
    </row>
    <row r="5" spans="1:10" ht="12.75">
      <c r="A5" s="128" t="s">
        <v>26</v>
      </c>
      <c r="B5" s="11" t="s">
        <v>79</v>
      </c>
      <c r="C5" s="11" t="s">
        <v>90</v>
      </c>
      <c r="D5" s="2">
        <v>30</v>
      </c>
      <c r="E5" s="2">
        <v>2</v>
      </c>
      <c r="F5" s="2" t="s">
        <v>17</v>
      </c>
      <c r="G5" s="16">
        <v>5</v>
      </c>
      <c r="H5" s="16">
        <v>25</v>
      </c>
      <c r="I5" s="143">
        <v>0</v>
      </c>
      <c r="J5" s="125"/>
    </row>
    <row r="6" spans="1:10" s="39" customFormat="1" ht="12.75">
      <c r="A6" s="128" t="s">
        <v>39</v>
      </c>
      <c r="B6" s="65" t="s">
        <v>80</v>
      </c>
      <c r="C6" s="65" t="s">
        <v>92</v>
      </c>
      <c r="D6" s="31">
        <v>20</v>
      </c>
      <c r="E6" s="31">
        <v>1</v>
      </c>
      <c r="F6" s="31" t="s">
        <v>53</v>
      </c>
      <c r="G6" s="32">
        <v>0</v>
      </c>
      <c r="H6" s="34">
        <v>16</v>
      </c>
      <c r="I6" s="144">
        <v>4</v>
      </c>
      <c r="J6" s="129"/>
    </row>
    <row r="7" spans="1:10" ht="12.75">
      <c r="A7" s="128" t="s">
        <v>27</v>
      </c>
      <c r="B7" s="11" t="s">
        <v>81</v>
      </c>
      <c r="C7" s="11" t="s">
        <v>67</v>
      </c>
      <c r="D7" s="2">
        <v>45</v>
      </c>
      <c r="E7" s="2">
        <v>3</v>
      </c>
      <c r="F7" s="31" t="s">
        <v>53</v>
      </c>
      <c r="G7" s="16">
        <v>15</v>
      </c>
      <c r="H7" s="16">
        <v>30</v>
      </c>
      <c r="I7" s="143">
        <v>0</v>
      </c>
      <c r="J7" s="125"/>
    </row>
    <row r="8" spans="1:10" ht="12.75">
      <c r="A8" s="128" t="s">
        <v>28</v>
      </c>
      <c r="B8" s="184" t="s">
        <v>82</v>
      </c>
      <c r="C8" s="184" t="s">
        <v>93</v>
      </c>
      <c r="D8" s="185">
        <v>45</v>
      </c>
      <c r="E8" s="186">
        <v>3</v>
      </c>
      <c r="F8" s="31" t="s">
        <v>53</v>
      </c>
      <c r="G8" s="186">
        <v>0</v>
      </c>
      <c r="H8" s="186">
        <v>45</v>
      </c>
      <c r="I8" s="187">
        <v>0</v>
      </c>
      <c r="J8" s="125"/>
    </row>
    <row r="9" spans="1:10" ht="12.75">
      <c r="A9" s="128" t="s">
        <v>29</v>
      </c>
      <c r="B9" s="11" t="s">
        <v>83</v>
      </c>
      <c r="C9" s="11" t="s">
        <v>73</v>
      </c>
      <c r="D9" s="2">
        <v>20</v>
      </c>
      <c r="E9" s="2">
        <v>2</v>
      </c>
      <c r="F9" s="31" t="s">
        <v>53</v>
      </c>
      <c r="G9" s="16">
        <v>0</v>
      </c>
      <c r="H9" s="16">
        <v>20</v>
      </c>
      <c r="I9" s="143">
        <v>0</v>
      </c>
      <c r="J9" s="125"/>
    </row>
    <row r="10" spans="1:10" s="19" customFormat="1" ht="12.75">
      <c r="A10" s="128" t="s">
        <v>30</v>
      </c>
      <c r="B10" s="183" t="s">
        <v>84</v>
      </c>
      <c r="C10" s="174" t="s">
        <v>94</v>
      </c>
      <c r="D10" s="180">
        <v>45</v>
      </c>
      <c r="E10" s="180">
        <v>4</v>
      </c>
      <c r="F10" s="31" t="s">
        <v>53</v>
      </c>
      <c r="G10" s="181">
        <v>15</v>
      </c>
      <c r="H10" s="181">
        <v>30</v>
      </c>
      <c r="I10" s="182">
        <v>0</v>
      </c>
      <c r="J10" s="130"/>
    </row>
    <row r="11" spans="1:10" ht="12.75">
      <c r="A11" s="128" t="s">
        <v>31</v>
      </c>
      <c r="B11" s="11" t="s">
        <v>85</v>
      </c>
      <c r="C11" s="11" t="s">
        <v>95</v>
      </c>
      <c r="D11" s="2">
        <v>30</v>
      </c>
      <c r="E11" s="2">
        <v>2</v>
      </c>
      <c r="F11" s="31" t="s">
        <v>53</v>
      </c>
      <c r="G11" s="16">
        <v>5</v>
      </c>
      <c r="H11" s="16">
        <v>25</v>
      </c>
      <c r="I11" s="143">
        <v>0</v>
      </c>
      <c r="J11" s="125"/>
    </row>
    <row r="12" spans="1:10" ht="17.25" customHeight="1">
      <c r="A12" s="128" t="s">
        <v>16</v>
      </c>
      <c r="B12" s="14" t="s">
        <v>86</v>
      </c>
      <c r="C12" s="14" t="s">
        <v>96</v>
      </c>
      <c r="D12" s="8">
        <v>30</v>
      </c>
      <c r="E12" s="8">
        <v>2</v>
      </c>
      <c r="F12" s="31" t="s">
        <v>53</v>
      </c>
      <c r="G12" s="97">
        <v>0</v>
      </c>
      <c r="H12" s="97">
        <v>0</v>
      </c>
      <c r="I12" s="146">
        <v>30</v>
      </c>
      <c r="J12" s="125"/>
    </row>
    <row r="13" spans="1:10" ht="30" customHeight="1" thickBot="1">
      <c r="A13" s="167">
        <v>11</v>
      </c>
      <c r="B13" s="168" t="s">
        <v>87</v>
      </c>
      <c r="C13" s="119" t="s">
        <v>97</v>
      </c>
      <c r="D13" s="169">
        <v>20</v>
      </c>
      <c r="E13" s="169">
        <v>1</v>
      </c>
      <c r="F13" s="31" t="s">
        <v>53</v>
      </c>
      <c r="G13" s="124">
        <v>0</v>
      </c>
      <c r="H13" s="124">
        <v>20</v>
      </c>
      <c r="I13" s="156">
        <v>0</v>
      </c>
      <c r="J13" s="125"/>
    </row>
    <row r="14" spans="1:10" ht="13.5" thickBot="1">
      <c r="A14" s="131"/>
      <c r="B14" s="103" t="s">
        <v>182</v>
      </c>
      <c r="C14" s="132"/>
      <c r="D14" s="24">
        <f>SUM(D3:D13)</f>
        <v>375</v>
      </c>
      <c r="E14" s="24">
        <f>SUM(E3:E13)</f>
        <v>28</v>
      </c>
      <c r="F14" s="24" t="s">
        <v>40</v>
      </c>
      <c r="G14" s="24">
        <f>SUM(G3:G13)</f>
        <v>70</v>
      </c>
      <c r="H14" s="24">
        <f>SUM(H3:H13)</f>
        <v>265</v>
      </c>
      <c r="I14" s="29">
        <f>SUM(I3:I13)</f>
        <v>40</v>
      </c>
      <c r="J14" s="125"/>
    </row>
    <row r="15" spans="1:10" ht="13.5" customHeight="1" thickBot="1">
      <c r="A15" s="249" t="s">
        <v>42</v>
      </c>
      <c r="B15" s="250"/>
      <c r="C15" s="250"/>
      <c r="D15" s="250"/>
      <c r="E15" s="250"/>
      <c r="F15" s="250"/>
      <c r="G15" s="250"/>
      <c r="H15" s="250"/>
      <c r="I15" s="250"/>
      <c r="J15" s="125"/>
    </row>
    <row r="16" spans="1:10" ht="12.75">
      <c r="A16" s="125"/>
      <c r="C16" s="66"/>
      <c r="D16" s="133"/>
      <c r="E16" s="133"/>
      <c r="F16" s="125"/>
      <c r="G16" s="125"/>
      <c r="H16" s="125"/>
      <c r="I16" s="125"/>
      <c r="J16" s="125"/>
    </row>
    <row r="17" spans="1:10" ht="13.5" thickBot="1">
      <c r="A17" s="248" t="s">
        <v>11</v>
      </c>
      <c r="B17" s="248"/>
      <c r="C17" s="248"/>
      <c r="D17" s="248"/>
      <c r="E17" s="248"/>
      <c r="F17" s="248"/>
      <c r="G17" s="248"/>
      <c r="H17" s="248"/>
      <c r="I17" s="248"/>
      <c r="J17" s="248"/>
    </row>
    <row r="18" spans="1:10" ht="28.5" customHeight="1" thickBot="1">
      <c r="A18" s="90"/>
      <c r="B18" s="70" t="s">
        <v>46</v>
      </c>
      <c r="C18" s="70" t="s">
        <v>47</v>
      </c>
      <c r="D18" s="91" t="s">
        <v>48</v>
      </c>
      <c r="E18" s="91" t="s">
        <v>1</v>
      </c>
      <c r="F18" s="91" t="s">
        <v>49</v>
      </c>
      <c r="G18" s="91" t="s">
        <v>50</v>
      </c>
      <c r="H18" s="91" t="s">
        <v>51</v>
      </c>
      <c r="I18" s="141" t="s">
        <v>52</v>
      </c>
      <c r="J18" s="125"/>
    </row>
    <row r="19" spans="1:10" ht="12.75">
      <c r="A19" s="127">
        <v>1</v>
      </c>
      <c r="B19" s="87" t="s">
        <v>106</v>
      </c>
      <c r="C19" s="87" t="s">
        <v>88</v>
      </c>
      <c r="D19" s="88">
        <v>45</v>
      </c>
      <c r="E19" s="88">
        <v>3</v>
      </c>
      <c r="F19" s="88" t="s">
        <v>17</v>
      </c>
      <c r="G19" s="89">
        <v>15</v>
      </c>
      <c r="H19" s="89">
        <v>24</v>
      </c>
      <c r="I19" s="142">
        <v>6</v>
      </c>
      <c r="J19" s="125"/>
    </row>
    <row r="20" spans="1:10" ht="12.75">
      <c r="A20" s="128">
        <v>2</v>
      </c>
      <c r="B20" s="11" t="s">
        <v>78</v>
      </c>
      <c r="C20" s="11" t="s">
        <v>89</v>
      </c>
      <c r="D20" s="2">
        <v>45</v>
      </c>
      <c r="E20" s="2">
        <v>3</v>
      </c>
      <c r="F20" s="2" t="s">
        <v>17</v>
      </c>
      <c r="G20" s="16">
        <v>15</v>
      </c>
      <c r="H20" s="16">
        <v>30</v>
      </c>
      <c r="I20" s="143">
        <v>0</v>
      </c>
      <c r="J20" s="125"/>
    </row>
    <row r="21" spans="1:10" ht="12.75">
      <c r="A21" s="127">
        <v>3</v>
      </c>
      <c r="B21" s="170" t="s">
        <v>107</v>
      </c>
      <c r="C21" s="170" t="s">
        <v>98</v>
      </c>
      <c r="D21" s="61">
        <v>55</v>
      </c>
      <c r="E21" s="61">
        <v>3</v>
      </c>
      <c r="F21" s="15" t="s">
        <v>17</v>
      </c>
      <c r="G21" s="10">
        <v>10</v>
      </c>
      <c r="H21" s="10">
        <v>45</v>
      </c>
      <c r="I21" s="147">
        <v>0</v>
      </c>
      <c r="J21" s="125"/>
    </row>
    <row r="22" spans="1:10" ht="15" customHeight="1">
      <c r="A22" s="128">
        <v>4</v>
      </c>
      <c r="B22" s="171" t="s">
        <v>108</v>
      </c>
      <c r="C22" s="38" t="s">
        <v>99</v>
      </c>
      <c r="D22" s="34">
        <v>40</v>
      </c>
      <c r="E22" s="33">
        <v>2</v>
      </c>
      <c r="F22" s="33" t="s">
        <v>17</v>
      </c>
      <c r="G22" s="18">
        <v>10</v>
      </c>
      <c r="H22" s="18">
        <v>30</v>
      </c>
      <c r="I22" s="18">
        <v>0</v>
      </c>
      <c r="J22" s="125"/>
    </row>
    <row r="23" spans="1:10" ht="12.75">
      <c r="A23" s="127">
        <v>5</v>
      </c>
      <c r="B23" s="171" t="s">
        <v>109</v>
      </c>
      <c r="C23" s="38" t="s">
        <v>100</v>
      </c>
      <c r="D23" s="34">
        <v>20</v>
      </c>
      <c r="E23" s="33">
        <v>1</v>
      </c>
      <c r="F23" s="33" t="s">
        <v>53</v>
      </c>
      <c r="G23" s="18">
        <v>0</v>
      </c>
      <c r="H23" s="18">
        <v>20</v>
      </c>
      <c r="I23" s="18">
        <v>0</v>
      </c>
      <c r="J23" s="125"/>
    </row>
    <row r="24" spans="1:10" ht="12.75">
      <c r="A24" s="128">
        <v>6</v>
      </c>
      <c r="B24" s="11" t="s">
        <v>110</v>
      </c>
      <c r="C24" s="11" t="s">
        <v>101</v>
      </c>
      <c r="D24" s="2">
        <v>60</v>
      </c>
      <c r="E24" s="2">
        <v>4</v>
      </c>
      <c r="F24" s="33" t="s">
        <v>53</v>
      </c>
      <c r="G24" s="16">
        <v>15</v>
      </c>
      <c r="H24" s="16">
        <v>36</v>
      </c>
      <c r="I24" s="143">
        <v>9</v>
      </c>
      <c r="J24" s="125"/>
    </row>
    <row r="25" spans="1:10" ht="12.75">
      <c r="A25" s="127">
        <v>7</v>
      </c>
      <c r="B25" s="11" t="s">
        <v>111</v>
      </c>
      <c r="C25" s="11" t="s">
        <v>102</v>
      </c>
      <c r="D25" s="2">
        <v>20</v>
      </c>
      <c r="E25" s="2">
        <v>1</v>
      </c>
      <c r="F25" s="33" t="s">
        <v>53</v>
      </c>
      <c r="G25" s="16">
        <v>5</v>
      </c>
      <c r="H25" s="16">
        <v>12</v>
      </c>
      <c r="I25" s="143">
        <v>3</v>
      </c>
      <c r="J25" s="125"/>
    </row>
    <row r="26" spans="1:10" ht="12.75">
      <c r="A26" s="128">
        <v>8</v>
      </c>
      <c r="B26" s="174" t="s">
        <v>112</v>
      </c>
      <c r="C26" s="174" t="s">
        <v>103</v>
      </c>
      <c r="D26" s="175">
        <v>30</v>
      </c>
      <c r="E26" s="175">
        <v>2</v>
      </c>
      <c r="F26" s="33" t="s">
        <v>53</v>
      </c>
      <c r="G26" s="176">
        <v>10</v>
      </c>
      <c r="H26" s="176">
        <v>16</v>
      </c>
      <c r="I26" s="177">
        <v>4</v>
      </c>
      <c r="J26" s="125"/>
    </row>
    <row r="27" spans="1:10" ht="25.5">
      <c r="A27" s="127">
        <v>9</v>
      </c>
      <c r="B27" s="174" t="s">
        <v>218</v>
      </c>
      <c r="C27" s="174" t="s">
        <v>220</v>
      </c>
      <c r="D27" s="175">
        <v>30</v>
      </c>
      <c r="E27" s="175">
        <v>1</v>
      </c>
      <c r="F27" s="33" t="s">
        <v>53</v>
      </c>
      <c r="G27" s="176">
        <v>0</v>
      </c>
      <c r="H27" s="176">
        <v>30</v>
      </c>
      <c r="I27" s="177">
        <v>0</v>
      </c>
      <c r="J27" s="125"/>
    </row>
    <row r="28" spans="1:10" ht="12.75">
      <c r="A28" s="128">
        <v>10</v>
      </c>
      <c r="B28" s="11" t="s">
        <v>113</v>
      </c>
      <c r="C28" s="11" t="s">
        <v>73</v>
      </c>
      <c r="D28" s="2">
        <v>20</v>
      </c>
      <c r="E28" s="2">
        <v>2</v>
      </c>
      <c r="F28" s="33" t="s">
        <v>53</v>
      </c>
      <c r="G28" s="16">
        <v>0</v>
      </c>
      <c r="H28" s="16">
        <v>20</v>
      </c>
      <c r="I28" s="143">
        <v>0</v>
      </c>
      <c r="J28" s="125"/>
    </row>
    <row r="29" spans="1:10" ht="12.75">
      <c r="A29" s="127">
        <v>11</v>
      </c>
      <c r="B29" s="11" t="s">
        <v>63</v>
      </c>
      <c r="C29" s="11" t="s">
        <v>74</v>
      </c>
      <c r="D29" s="2">
        <v>40</v>
      </c>
      <c r="E29" s="2">
        <v>2</v>
      </c>
      <c r="F29" s="33" t="s">
        <v>53</v>
      </c>
      <c r="G29" s="16">
        <v>10</v>
      </c>
      <c r="H29" s="16">
        <v>30</v>
      </c>
      <c r="I29" s="143">
        <v>0</v>
      </c>
      <c r="J29" s="125"/>
    </row>
    <row r="30" spans="1:10" ht="12.75">
      <c r="A30" s="128">
        <v>12</v>
      </c>
      <c r="B30" s="11" t="s">
        <v>104</v>
      </c>
      <c r="C30" s="11" t="s">
        <v>104</v>
      </c>
      <c r="D30" s="2">
        <v>25</v>
      </c>
      <c r="E30" s="2">
        <v>2</v>
      </c>
      <c r="F30" s="33" t="s">
        <v>53</v>
      </c>
      <c r="G30" s="16">
        <v>5</v>
      </c>
      <c r="H30" s="16">
        <v>20</v>
      </c>
      <c r="I30" s="16">
        <v>0</v>
      </c>
      <c r="J30" s="125"/>
    </row>
    <row r="31" spans="1:10" ht="13.5" thickBot="1">
      <c r="A31" s="127">
        <v>13</v>
      </c>
      <c r="B31" s="159" t="s">
        <v>105</v>
      </c>
      <c r="C31" s="159" t="s">
        <v>68</v>
      </c>
      <c r="D31" s="160">
        <v>30</v>
      </c>
      <c r="E31" s="160">
        <v>1</v>
      </c>
      <c r="F31" s="33" t="s">
        <v>53</v>
      </c>
      <c r="G31" s="122"/>
      <c r="H31" s="122">
        <v>30</v>
      </c>
      <c r="I31" s="122"/>
      <c r="J31" s="125"/>
    </row>
    <row r="32" spans="1:9" s="20" customFormat="1" ht="13.5" thickBot="1">
      <c r="A32" s="161"/>
      <c r="B32" s="100" t="s">
        <v>48</v>
      </c>
      <c r="C32" s="69"/>
      <c r="D32" s="104">
        <f>SUM(D19:D31)</f>
        <v>460</v>
      </c>
      <c r="E32" s="104">
        <f>SUM(E19:E31)</f>
        <v>27</v>
      </c>
      <c r="F32" s="104" t="s">
        <v>40</v>
      </c>
      <c r="G32" s="24">
        <f>SUM(G19:G31)</f>
        <v>95</v>
      </c>
      <c r="H32" s="24">
        <f>SUM(H19:H31)</f>
        <v>343</v>
      </c>
      <c r="I32" s="29">
        <f>SUM(I19:I31)</f>
        <v>22</v>
      </c>
    </row>
    <row r="33" spans="1:9" ht="13.5" thickBot="1">
      <c r="A33" s="158">
        <v>14</v>
      </c>
      <c r="B33" s="13" t="s">
        <v>114</v>
      </c>
      <c r="C33" s="164" t="s">
        <v>115</v>
      </c>
      <c r="D33" s="15">
        <v>320</v>
      </c>
      <c r="E33" s="10">
        <v>4</v>
      </c>
      <c r="F33" s="61" t="s">
        <v>22</v>
      </c>
      <c r="G33" s="10"/>
      <c r="H33" s="10"/>
      <c r="I33" s="147"/>
    </row>
    <row r="34" spans="1:9" s="20" customFormat="1" ht="13.5" thickBot="1">
      <c r="A34" s="43"/>
      <c r="B34" s="69" t="s">
        <v>183</v>
      </c>
      <c r="C34" s="69"/>
      <c r="D34" s="24">
        <f>SUM(D32:D33)</f>
        <v>780</v>
      </c>
      <c r="E34" s="24">
        <f>SUM(E32:E33)</f>
        <v>31</v>
      </c>
      <c r="F34" s="24" t="s">
        <v>40</v>
      </c>
      <c r="G34" s="24">
        <f>G14+G32</f>
        <v>165</v>
      </c>
      <c r="H34" s="24">
        <f>H14+H32</f>
        <v>608</v>
      </c>
      <c r="I34" s="29">
        <f>I14+I32</f>
        <v>62</v>
      </c>
    </row>
    <row r="35" spans="1:9" s="20" customFormat="1" ht="13.5" thickBot="1">
      <c r="A35" s="225" t="s">
        <v>43</v>
      </c>
      <c r="B35" s="250"/>
      <c r="C35" s="250"/>
      <c r="D35" s="250"/>
      <c r="E35" s="250"/>
      <c r="F35" s="250"/>
      <c r="G35" s="250"/>
      <c r="H35" s="250"/>
      <c r="I35" s="250"/>
    </row>
    <row r="36" spans="1:9" ht="13.5" thickBot="1">
      <c r="A36" s="105"/>
      <c r="B36" s="106" t="s">
        <v>20</v>
      </c>
      <c r="C36" s="107"/>
      <c r="D36" s="98">
        <f>D14+D34</f>
        <v>1155</v>
      </c>
      <c r="E36" s="98">
        <f>E14+E34</f>
        <v>59</v>
      </c>
      <c r="F36" s="98" t="s">
        <v>40</v>
      </c>
      <c r="G36" s="108">
        <f>G14+G32</f>
        <v>165</v>
      </c>
      <c r="H36" s="108">
        <f>H14+H32</f>
        <v>608</v>
      </c>
      <c r="I36" s="148">
        <f>I14+I32</f>
        <v>62</v>
      </c>
    </row>
    <row r="37" spans="1:8" ht="12.75">
      <c r="A37" s="227"/>
      <c r="B37" s="227"/>
      <c r="C37" s="227"/>
      <c r="D37" s="227"/>
      <c r="E37" s="227"/>
      <c r="F37" s="227"/>
      <c r="G37" s="227"/>
      <c r="H37" s="227"/>
    </row>
    <row r="38" spans="3:7" ht="12.75">
      <c r="C38" s="30"/>
      <c r="E38" s="49"/>
      <c r="F38" s="20"/>
      <c r="G38" s="49"/>
    </row>
  </sheetData>
  <sheetProtection/>
  <mergeCells count="5">
    <mergeCell ref="A37:H37"/>
    <mergeCell ref="B1:K1"/>
    <mergeCell ref="A17:J17"/>
    <mergeCell ref="A15:I15"/>
    <mergeCell ref="A35:I35"/>
  </mergeCells>
  <printOptions/>
  <pageMargins left="0.7480314960629921" right="0.7480314960629921" top="0" bottom="0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3">
      <selection activeCell="D36" sqref="D36"/>
    </sheetView>
  </sheetViews>
  <sheetFormatPr defaultColWidth="9.140625" defaultRowHeight="12.75"/>
  <cols>
    <col min="1" max="1" width="6.140625" style="0" customWidth="1"/>
    <col min="2" max="2" width="36.7109375" style="0" customWidth="1"/>
    <col min="3" max="3" width="43.28125" style="0" customWidth="1"/>
    <col min="4" max="4" width="8.00390625" style="0" customWidth="1"/>
    <col min="5" max="5" width="7.28125" style="20" customWidth="1"/>
    <col min="6" max="6" width="8.8515625" style="0" customWidth="1"/>
    <col min="7" max="7" width="6.00390625" style="0" customWidth="1"/>
    <col min="8" max="8" width="5.8515625" style="0" customWidth="1"/>
    <col min="9" max="9" width="7.57421875" style="0" customWidth="1"/>
    <col min="10" max="10" width="6.7109375" style="0" customWidth="1"/>
  </cols>
  <sheetData>
    <row r="1" spans="1:9" ht="12.75">
      <c r="A1" s="248" t="s">
        <v>12</v>
      </c>
      <c r="B1" s="248"/>
      <c r="C1" s="248"/>
      <c r="D1" s="248"/>
      <c r="E1" s="248"/>
      <c r="F1" s="248"/>
      <c r="G1" s="248"/>
      <c r="H1" s="248"/>
      <c r="I1" s="248"/>
    </row>
    <row r="2" ht="13.5" thickBot="1"/>
    <row r="3" spans="1:9" ht="29.25" customHeight="1" thickBot="1">
      <c r="A3" s="90"/>
      <c r="B3" s="24" t="s">
        <v>46</v>
      </c>
      <c r="C3" s="24" t="s">
        <v>47</v>
      </c>
      <c r="D3" s="91" t="s">
        <v>48</v>
      </c>
      <c r="E3" s="91" t="s">
        <v>1</v>
      </c>
      <c r="F3" s="91" t="s">
        <v>49</v>
      </c>
      <c r="G3" s="91" t="s">
        <v>50</v>
      </c>
      <c r="H3" s="91" t="s">
        <v>51</v>
      </c>
      <c r="I3" s="141" t="s">
        <v>52</v>
      </c>
    </row>
    <row r="4" spans="1:9" ht="12.75">
      <c r="A4" s="92" t="s">
        <v>24</v>
      </c>
      <c r="B4" s="87" t="s">
        <v>116</v>
      </c>
      <c r="C4" s="87" t="s">
        <v>126</v>
      </c>
      <c r="D4" s="88">
        <v>55</v>
      </c>
      <c r="E4" s="88">
        <v>3</v>
      </c>
      <c r="F4" s="95" t="s">
        <v>17</v>
      </c>
      <c r="G4" s="95">
        <v>10</v>
      </c>
      <c r="H4" s="95">
        <v>45</v>
      </c>
      <c r="I4" s="149">
        <v>0</v>
      </c>
    </row>
    <row r="5" spans="1:9" ht="12.75">
      <c r="A5" s="93" t="s">
        <v>25</v>
      </c>
      <c r="B5" s="4" t="s">
        <v>117</v>
      </c>
      <c r="C5" s="21" t="s">
        <v>127</v>
      </c>
      <c r="D5" s="2">
        <v>85</v>
      </c>
      <c r="E5" s="2">
        <v>5</v>
      </c>
      <c r="F5" s="5" t="s">
        <v>17</v>
      </c>
      <c r="G5" s="5">
        <v>20</v>
      </c>
      <c r="H5" s="5">
        <v>52</v>
      </c>
      <c r="I5" s="150">
        <v>13</v>
      </c>
    </row>
    <row r="6" spans="1:9" ht="12.75">
      <c r="A6" s="93" t="s">
        <v>26</v>
      </c>
      <c r="B6" s="4" t="s">
        <v>118</v>
      </c>
      <c r="C6" s="11" t="s">
        <v>101</v>
      </c>
      <c r="D6" s="2">
        <v>80</v>
      </c>
      <c r="E6" s="2">
        <v>4</v>
      </c>
      <c r="F6" s="5" t="s">
        <v>17</v>
      </c>
      <c r="G6" s="16">
        <v>25</v>
      </c>
      <c r="H6" s="16">
        <v>44</v>
      </c>
      <c r="I6" s="143">
        <v>11</v>
      </c>
    </row>
    <row r="7" spans="1:9" ht="12.75">
      <c r="A7" s="93" t="s">
        <v>39</v>
      </c>
      <c r="B7" s="6" t="s">
        <v>119</v>
      </c>
      <c r="C7" s="6" t="s">
        <v>128</v>
      </c>
      <c r="D7" s="8">
        <v>35</v>
      </c>
      <c r="E7" s="8">
        <v>2</v>
      </c>
      <c r="F7" s="7" t="s">
        <v>53</v>
      </c>
      <c r="G7" s="7">
        <v>5</v>
      </c>
      <c r="H7" s="7">
        <v>24</v>
      </c>
      <c r="I7" s="151">
        <v>6</v>
      </c>
    </row>
    <row r="8" spans="1:11" ht="12.75">
      <c r="A8" s="93" t="s">
        <v>27</v>
      </c>
      <c r="B8" s="4" t="s">
        <v>120</v>
      </c>
      <c r="C8" s="4" t="s">
        <v>129</v>
      </c>
      <c r="D8" s="2">
        <v>20</v>
      </c>
      <c r="E8" s="2">
        <v>1</v>
      </c>
      <c r="F8" s="7" t="s">
        <v>53</v>
      </c>
      <c r="G8" s="5">
        <v>5</v>
      </c>
      <c r="H8" s="5">
        <v>12</v>
      </c>
      <c r="I8" s="150">
        <v>3</v>
      </c>
      <c r="K8" s="19"/>
    </row>
    <row r="9" spans="1:9" ht="12.75">
      <c r="A9" s="93" t="s">
        <v>28</v>
      </c>
      <c r="B9" s="4" t="s">
        <v>121</v>
      </c>
      <c r="C9" s="11" t="s">
        <v>130</v>
      </c>
      <c r="D9" s="2">
        <v>20</v>
      </c>
      <c r="E9" s="2">
        <v>1</v>
      </c>
      <c r="F9" s="7" t="s">
        <v>53</v>
      </c>
      <c r="G9" s="5">
        <v>5</v>
      </c>
      <c r="H9" s="5">
        <v>12</v>
      </c>
      <c r="I9" s="150">
        <v>3</v>
      </c>
    </row>
    <row r="10" spans="1:9" ht="12.75">
      <c r="A10" s="93" t="s">
        <v>29</v>
      </c>
      <c r="B10" s="4" t="s">
        <v>122</v>
      </c>
      <c r="C10" s="4" t="s">
        <v>66</v>
      </c>
      <c r="D10" s="2">
        <v>60</v>
      </c>
      <c r="E10" s="2">
        <v>3</v>
      </c>
      <c r="F10" s="7" t="s">
        <v>53</v>
      </c>
      <c r="G10" s="5">
        <v>15</v>
      </c>
      <c r="H10" s="5">
        <v>45</v>
      </c>
      <c r="I10" s="150">
        <v>0</v>
      </c>
    </row>
    <row r="11" spans="1:9" ht="22.5" customHeight="1">
      <c r="A11" s="93" t="s">
        <v>30</v>
      </c>
      <c r="B11" s="21" t="s">
        <v>83</v>
      </c>
      <c r="C11" s="4" t="s">
        <v>131</v>
      </c>
      <c r="D11" s="2">
        <v>30</v>
      </c>
      <c r="E11" s="2">
        <v>2</v>
      </c>
      <c r="F11" s="7" t="s">
        <v>53</v>
      </c>
      <c r="G11" s="16">
        <v>5</v>
      </c>
      <c r="H11" s="16">
        <v>25</v>
      </c>
      <c r="I11" s="143">
        <v>0</v>
      </c>
    </row>
    <row r="12" spans="1:9" s="19" customFormat="1" ht="12.75">
      <c r="A12" s="93" t="s">
        <v>31</v>
      </c>
      <c r="B12" s="46" t="s">
        <v>123</v>
      </c>
      <c r="C12" s="21" t="s">
        <v>132</v>
      </c>
      <c r="D12" s="35">
        <v>70</v>
      </c>
      <c r="E12" s="35">
        <v>5</v>
      </c>
      <c r="F12" s="7" t="s">
        <v>53</v>
      </c>
      <c r="G12" s="17">
        <v>15</v>
      </c>
      <c r="H12" s="17">
        <v>55</v>
      </c>
      <c r="I12" s="152">
        <v>0</v>
      </c>
    </row>
    <row r="13" spans="1:9" s="19" customFormat="1" ht="12.75">
      <c r="A13" s="162" t="s">
        <v>16</v>
      </c>
      <c r="B13" s="38" t="s">
        <v>124</v>
      </c>
      <c r="C13" s="11" t="s">
        <v>133</v>
      </c>
      <c r="D13" s="35">
        <v>30</v>
      </c>
      <c r="E13" s="35">
        <v>2</v>
      </c>
      <c r="F13" s="7" t="s">
        <v>53</v>
      </c>
      <c r="G13" s="18">
        <v>10</v>
      </c>
      <c r="H13" s="18">
        <v>20</v>
      </c>
      <c r="I13" s="145">
        <v>0</v>
      </c>
    </row>
    <row r="14" spans="1:9" s="19" customFormat="1" ht="13.5" thickBot="1">
      <c r="A14" s="128" t="s">
        <v>23</v>
      </c>
      <c r="B14" s="11" t="s">
        <v>125</v>
      </c>
      <c r="C14" s="11" t="s">
        <v>134</v>
      </c>
      <c r="D14" s="2">
        <v>45</v>
      </c>
      <c r="E14" s="2">
        <v>2</v>
      </c>
      <c r="F14" s="7" t="s">
        <v>53</v>
      </c>
      <c r="G14" s="16">
        <v>15</v>
      </c>
      <c r="H14" s="16">
        <v>30</v>
      </c>
      <c r="I14" s="143">
        <v>0</v>
      </c>
    </row>
    <row r="15" spans="1:9" ht="13.5" thickBot="1">
      <c r="A15" s="101"/>
      <c r="B15" s="103" t="s">
        <v>182</v>
      </c>
      <c r="C15" s="102"/>
      <c r="D15" s="24">
        <f>SUM(D4:D14)</f>
        <v>530</v>
      </c>
      <c r="E15" s="25">
        <f>SUM(E4:E14)</f>
        <v>30</v>
      </c>
      <c r="F15" s="29" t="s">
        <v>40</v>
      </c>
      <c r="G15" s="24">
        <f>SUM(G4:G14)</f>
        <v>130</v>
      </c>
      <c r="H15" s="24">
        <f>SUM(H4:H14)</f>
        <v>364</v>
      </c>
      <c r="I15" s="29">
        <f>SUM(I4:I14)</f>
        <v>36</v>
      </c>
    </row>
    <row r="16" spans="1:9" ht="13.5" thickBot="1">
      <c r="A16" s="225" t="s">
        <v>42</v>
      </c>
      <c r="B16" s="250"/>
      <c r="C16" s="250"/>
      <c r="D16" s="250"/>
      <c r="E16" s="250"/>
      <c r="F16" s="250"/>
      <c r="G16" s="250"/>
      <c r="H16" s="250"/>
      <c r="I16" s="250"/>
    </row>
    <row r="18" spans="1:9" ht="13.5" thickBot="1">
      <c r="A18" s="248" t="s">
        <v>13</v>
      </c>
      <c r="B18" s="248"/>
      <c r="C18" s="248"/>
      <c r="D18" s="248"/>
      <c r="E18" s="248"/>
      <c r="F18" s="248"/>
      <c r="G18" s="248"/>
      <c r="H18" s="248"/>
      <c r="I18" s="248"/>
    </row>
    <row r="19" spans="1:9" ht="19.5" thickBot="1">
      <c r="A19" s="90"/>
      <c r="B19" s="24" t="s">
        <v>46</v>
      </c>
      <c r="C19" s="24" t="s">
        <v>47</v>
      </c>
      <c r="D19" s="91" t="s">
        <v>48</v>
      </c>
      <c r="E19" s="91" t="s">
        <v>1</v>
      </c>
      <c r="F19" s="91" t="s">
        <v>49</v>
      </c>
      <c r="G19" s="91" t="s">
        <v>50</v>
      </c>
      <c r="H19" s="91" t="s">
        <v>51</v>
      </c>
      <c r="I19" s="141" t="s">
        <v>52</v>
      </c>
    </row>
    <row r="20" spans="1:9" ht="12.75">
      <c r="A20" s="93">
        <v>1</v>
      </c>
      <c r="B20" s="174" t="s">
        <v>136</v>
      </c>
      <c r="C20" s="174" t="s">
        <v>142</v>
      </c>
      <c r="D20" s="175">
        <v>45</v>
      </c>
      <c r="E20" s="175">
        <v>2</v>
      </c>
      <c r="F20" s="175" t="s">
        <v>53</v>
      </c>
      <c r="G20" s="176">
        <v>0</v>
      </c>
      <c r="H20" s="176">
        <v>45</v>
      </c>
      <c r="I20" s="177">
        <v>0</v>
      </c>
    </row>
    <row r="21" spans="1:9" ht="12.75">
      <c r="A21" s="93">
        <v>2</v>
      </c>
      <c r="B21" s="11" t="s">
        <v>137</v>
      </c>
      <c r="C21" s="11" t="s">
        <v>143</v>
      </c>
      <c r="D21" s="2">
        <v>35</v>
      </c>
      <c r="E21" s="2">
        <v>2</v>
      </c>
      <c r="F21" s="16" t="s">
        <v>17</v>
      </c>
      <c r="G21" s="5">
        <v>5</v>
      </c>
      <c r="H21" s="5">
        <v>24</v>
      </c>
      <c r="I21" s="150">
        <v>6</v>
      </c>
    </row>
    <row r="22" spans="1:9" ht="12.75">
      <c r="A22" s="93">
        <v>3</v>
      </c>
      <c r="B22" s="4" t="s">
        <v>138</v>
      </c>
      <c r="C22" s="4" t="s">
        <v>144</v>
      </c>
      <c r="D22" s="2">
        <v>60</v>
      </c>
      <c r="E22" s="175">
        <v>3</v>
      </c>
      <c r="F22" s="5" t="s">
        <v>17</v>
      </c>
      <c r="G22" s="5">
        <v>15</v>
      </c>
      <c r="H22" s="5">
        <v>36</v>
      </c>
      <c r="I22" s="150">
        <v>9</v>
      </c>
    </row>
    <row r="23" spans="1:9" ht="12.75">
      <c r="A23" s="93">
        <v>4</v>
      </c>
      <c r="B23" s="4" t="s">
        <v>139</v>
      </c>
      <c r="C23" s="4" t="s">
        <v>145</v>
      </c>
      <c r="D23" s="2">
        <v>60</v>
      </c>
      <c r="E23" s="2">
        <v>4</v>
      </c>
      <c r="F23" s="5" t="s">
        <v>53</v>
      </c>
      <c r="G23" s="16">
        <v>10</v>
      </c>
      <c r="H23" s="16">
        <v>50</v>
      </c>
      <c r="I23" s="143">
        <v>0</v>
      </c>
    </row>
    <row r="24" spans="1:9" ht="12.75">
      <c r="A24" s="257">
        <v>5</v>
      </c>
      <c r="B24" s="251" t="s">
        <v>140</v>
      </c>
      <c r="C24" s="12"/>
      <c r="D24" s="31">
        <v>45</v>
      </c>
      <c r="E24" s="260">
        <v>3</v>
      </c>
      <c r="F24" s="254" t="s">
        <v>53</v>
      </c>
      <c r="G24" s="2">
        <v>13</v>
      </c>
      <c r="H24" s="2">
        <v>32</v>
      </c>
      <c r="I24" s="150">
        <v>0</v>
      </c>
    </row>
    <row r="25" spans="1:9" ht="15.75" customHeight="1">
      <c r="A25" s="258"/>
      <c r="B25" s="252"/>
      <c r="C25" s="37" t="s">
        <v>146</v>
      </c>
      <c r="D25" s="32">
        <v>25</v>
      </c>
      <c r="E25" s="261"/>
      <c r="F25" s="255"/>
      <c r="G25" s="17">
        <v>7</v>
      </c>
      <c r="H25" s="17">
        <v>18</v>
      </c>
      <c r="I25" s="152">
        <v>0</v>
      </c>
    </row>
    <row r="26" spans="1:9" ht="12.75">
      <c r="A26" s="258"/>
      <c r="B26" s="252"/>
      <c r="C26" s="37" t="s">
        <v>147</v>
      </c>
      <c r="D26" s="32">
        <v>10</v>
      </c>
      <c r="E26" s="261"/>
      <c r="F26" s="255"/>
      <c r="G26" s="17">
        <v>3</v>
      </c>
      <c r="H26" s="17">
        <v>7</v>
      </c>
      <c r="I26" s="152">
        <v>0</v>
      </c>
    </row>
    <row r="27" spans="1:9" ht="12.75">
      <c r="A27" s="259"/>
      <c r="B27" s="253"/>
      <c r="C27" s="37" t="s">
        <v>148</v>
      </c>
      <c r="D27" s="32">
        <v>10</v>
      </c>
      <c r="E27" s="262"/>
      <c r="F27" s="256"/>
      <c r="G27" s="17">
        <v>3</v>
      </c>
      <c r="H27" s="17">
        <v>7</v>
      </c>
      <c r="I27" s="152">
        <v>0</v>
      </c>
    </row>
    <row r="28" spans="1:9" ht="12.75">
      <c r="A28" s="93">
        <v>6</v>
      </c>
      <c r="B28" s="4" t="s">
        <v>122</v>
      </c>
      <c r="C28" s="4" t="s">
        <v>122</v>
      </c>
      <c r="D28" s="2">
        <v>35</v>
      </c>
      <c r="E28" s="2">
        <v>2</v>
      </c>
      <c r="F28" s="254" t="s">
        <v>53</v>
      </c>
      <c r="G28" s="16">
        <v>10</v>
      </c>
      <c r="H28" s="16">
        <v>25</v>
      </c>
      <c r="I28" s="143">
        <v>0</v>
      </c>
    </row>
    <row r="29" spans="1:9" ht="12.75">
      <c r="A29" s="93">
        <v>7</v>
      </c>
      <c r="B29" s="4" t="s">
        <v>83</v>
      </c>
      <c r="C29" s="4" t="s">
        <v>149</v>
      </c>
      <c r="D29" s="2">
        <v>35</v>
      </c>
      <c r="E29" s="2">
        <v>2</v>
      </c>
      <c r="F29" s="255"/>
      <c r="G29" s="16">
        <v>10</v>
      </c>
      <c r="H29" s="16">
        <v>25</v>
      </c>
      <c r="I29" s="143">
        <v>0</v>
      </c>
    </row>
    <row r="30" spans="1:9" s="19" customFormat="1" ht="12.75">
      <c r="A30" s="93">
        <v>8</v>
      </c>
      <c r="B30" s="178" t="s">
        <v>84</v>
      </c>
      <c r="C30" s="179" t="s">
        <v>150</v>
      </c>
      <c r="D30" s="180">
        <v>15</v>
      </c>
      <c r="E30" s="180">
        <v>1</v>
      </c>
      <c r="F30" s="255"/>
      <c r="G30" s="181">
        <v>0</v>
      </c>
      <c r="H30" s="181">
        <v>15</v>
      </c>
      <c r="I30" s="182">
        <v>0</v>
      </c>
    </row>
    <row r="31" spans="1:9" s="19" customFormat="1" ht="25.5">
      <c r="A31" s="93">
        <v>9</v>
      </c>
      <c r="B31" s="178" t="s">
        <v>218</v>
      </c>
      <c r="C31" s="179" t="s">
        <v>219</v>
      </c>
      <c r="D31" s="180">
        <v>15</v>
      </c>
      <c r="E31" s="180">
        <v>1</v>
      </c>
      <c r="F31" s="255"/>
      <c r="G31" s="181">
        <v>0</v>
      </c>
      <c r="H31" s="181">
        <v>15</v>
      </c>
      <c r="I31" s="182">
        <v>0</v>
      </c>
    </row>
    <row r="32" spans="1:9" s="19" customFormat="1" ht="12.75">
      <c r="A32" s="93">
        <v>10</v>
      </c>
      <c r="B32" s="38" t="s">
        <v>124</v>
      </c>
      <c r="C32" s="11" t="s">
        <v>133</v>
      </c>
      <c r="D32" s="35">
        <v>30</v>
      </c>
      <c r="E32" s="35">
        <v>2</v>
      </c>
      <c r="F32" s="256"/>
      <c r="G32" s="18">
        <v>10</v>
      </c>
      <c r="H32" s="18">
        <v>20</v>
      </c>
      <c r="I32" s="145">
        <v>0</v>
      </c>
    </row>
    <row r="33" spans="1:9" s="19" customFormat="1" ht="12.75">
      <c r="A33" s="93">
        <v>11</v>
      </c>
      <c r="B33" s="11" t="s">
        <v>125</v>
      </c>
      <c r="C33" s="11" t="s">
        <v>134</v>
      </c>
      <c r="D33" s="2">
        <v>45</v>
      </c>
      <c r="E33" s="2">
        <v>3</v>
      </c>
      <c r="F33" s="2" t="s">
        <v>17</v>
      </c>
      <c r="G33" s="16">
        <v>15</v>
      </c>
      <c r="H33" s="16">
        <v>30</v>
      </c>
      <c r="I33" s="143">
        <v>0</v>
      </c>
    </row>
    <row r="34" spans="1:9" s="19" customFormat="1" ht="12.75">
      <c r="A34" s="93">
        <v>12</v>
      </c>
      <c r="B34" s="174" t="s">
        <v>141</v>
      </c>
      <c r="C34" s="174" t="s">
        <v>115</v>
      </c>
      <c r="D34" s="175">
        <v>45</v>
      </c>
      <c r="E34" s="175">
        <v>2</v>
      </c>
      <c r="F34" s="175" t="s">
        <v>53</v>
      </c>
      <c r="G34" s="176">
        <v>0</v>
      </c>
      <c r="H34" s="176">
        <v>45</v>
      </c>
      <c r="I34" s="177">
        <v>0</v>
      </c>
    </row>
    <row r="35" spans="1:9" ht="12.75">
      <c r="A35" s="96"/>
      <c r="B35" s="58" t="s">
        <v>182</v>
      </c>
      <c r="C35" s="54"/>
      <c r="D35" s="56">
        <f>SUM(D20:D34)</f>
        <v>510</v>
      </c>
      <c r="E35" s="56">
        <f>SUM(E20:E34)</f>
        <v>27</v>
      </c>
      <c r="F35" s="57"/>
      <c r="G35" s="56">
        <f>SUM(G20:G34)</f>
        <v>101</v>
      </c>
      <c r="H35" s="56">
        <f>SUM(H20:H34)</f>
        <v>394</v>
      </c>
      <c r="I35" s="153">
        <f>SUM(I20:I34)</f>
        <v>15</v>
      </c>
    </row>
    <row r="36" spans="1:9" ht="13.5" thickBot="1">
      <c r="A36" s="94">
        <v>13</v>
      </c>
      <c r="B36" s="14" t="s">
        <v>135</v>
      </c>
      <c r="C36" s="67" t="s">
        <v>94</v>
      </c>
      <c r="D36" s="97">
        <v>320</v>
      </c>
      <c r="E36" s="8">
        <v>4</v>
      </c>
      <c r="F36" s="7" t="s">
        <v>22</v>
      </c>
      <c r="G36" s="7" t="s">
        <v>40</v>
      </c>
      <c r="H36" s="7" t="s">
        <v>40</v>
      </c>
      <c r="I36" s="151" t="s">
        <v>40</v>
      </c>
    </row>
    <row r="37" spans="1:9" ht="13.5" thickBot="1">
      <c r="A37" s="22"/>
      <c r="B37" s="69" t="s">
        <v>182</v>
      </c>
      <c r="C37" s="27"/>
      <c r="D37" s="24">
        <f>D35+D36</f>
        <v>830</v>
      </c>
      <c r="E37" s="24">
        <f>SUM(E35:E36)</f>
        <v>31</v>
      </c>
      <c r="F37" s="24" t="s">
        <v>40</v>
      </c>
      <c r="G37" s="24"/>
      <c r="H37" s="24"/>
      <c r="I37" s="29"/>
    </row>
    <row r="38" spans="1:9" ht="13.5" thickBot="1">
      <c r="A38" s="225" t="s">
        <v>42</v>
      </c>
      <c r="B38" s="250"/>
      <c r="C38" s="250"/>
      <c r="D38" s="250"/>
      <c r="E38" s="250"/>
      <c r="F38" s="250"/>
      <c r="G38" s="250"/>
      <c r="H38" s="250"/>
      <c r="I38" s="250"/>
    </row>
    <row r="39" spans="1:9" ht="13.5" thickBot="1">
      <c r="A39" s="115"/>
      <c r="B39" s="114" t="s">
        <v>19</v>
      </c>
      <c r="C39" s="114"/>
      <c r="D39" s="114">
        <f>D15+D37</f>
        <v>1360</v>
      </c>
      <c r="E39" s="114">
        <f>E15+E37</f>
        <v>61</v>
      </c>
      <c r="F39" s="114"/>
      <c r="G39" s="114">
        <f>G15+G35</f>
        <v>231</v>
      </c>
      <c r="H39" s="114">
        <f>H15+H35</f>
        <v>758</v>
      </c>
      <c r="I39" s="154">
        <f>I15+I35</f>
        <v>51</v>
      </c>
    </row>
    <row r="40" ht="12.75">
      <c r="B40" s="20"/>
    </row>
    <row r="41" spans="1:8" ht="12.75">
      <c r="A41" s="227"/>
      <c r="B41" s="227"/>
      <c r="C41" s="227"/>
      <c r="D41" s="227"/>
      <c r="E41" s="227"/>
      <c r="F41" s="227"/>
      <c r="G41" s="227"/>
      <c r="H41" s="227"/>
    </row>
    <row r="42" spans="3:6" ht="12.75">
      <c r="C42" s="48"/>
      <c r="F42" s="20"/>
    </row>
  </sheetData>
  <sheetProtection/>
  <mergeCells count="10">
    <mergeCell ref="A18:I18"/>
    <mergeCell ref="A41:H41"/>
    <mergeCell ref="A1:I1"/>
    <mergeCell ref="B24:B27"/>
    <mergeCell ref="F24:F27"/>
    <mergeCell ref="A24:A27"/>
    <mergeCell ref="E24:E27"/>
    <mergeCell ref="A16:I16"/>
    <mergeCell ref="A38:I38"/>
    <mergeCell ref="F28:F32"/>
  </mergeCells>
  <printOptions/>
  <pageMargins left="0.7480314960629921" right="0.7480314960629921" top="0.1968503937007874" bottom="0.1968503937007874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9">
      <selection activeCell="D38" sqref="D38"/>
    </sheetView>
  </sheetViews>
  <sheetFormatPr defaultColWidth="9.140625" defaultRowHeight="12.75"/>
  <cols>
    <col min="1" max="1" width="6.140625" style="0" customWidth="1"/>
    <col min="2" max="2" width="37.00390625" style="0" customWidth="1"/>
    <col min="3" max="3" width="47.7109375" style="0" customWidth="1"/>
    <col min="4" max="4" width="8.140625" style="0" customWidth="1"/>
    <col min="5" max="5" width="6.7109375" style="0" customWidth="1"/>
    <col min="6" max="6" width="8.57421875" style="0" customWidth="1"/>
    <col min="7" max="7" width="6.140625" style="0" customWidth="1"/>
    <col min="8" max="8" width="5.28125" style="0" customWidth="1"/>
    <col min="9" max="9" width="7.00390625" style="0" customWidth="1"/>
    <col min="10" max="10" width="6.00390625" style="0" customWidth="1"/>
    <col min="11" max="11" width="7.57421875" style="0" customWidth="1"/>
  </cols>
  <sheetData>
    <row r="1" spans="1:10" ht="12.75">
      <c r="A1" s="248" t="s">
        <v>14</v>
      </c>
      <c r="B1" s="248"/>
      <c r="C1" s="248"/>
      <c r="D1" s="248"/>
      <c r="E1" s="248"/>
      <c r="F1" s="248"/>
      <c r="G1" s="248"/>
      <c r="H1" s="248"/>
      <c r="I1" s="248"/>
      <c r="J1" s="248"/>
    </row>
    <row r="2" ht="13.5" thickBot="1"/>
    <row r="3" spans="1:9" ht="29.25" customHeight="1" thickBot="1">
      <c r="A3" s="90"/>
      <c r="B3" s="24" t="s">
        <v>46</v>
      </c>
      <c r="C3" s="24" t="s">
        <v>47</v>
      </c>
      <c r="D3" s="91" t="s">
        <v>48</v>
      </c>
      <c r="E3" s="91" t="s">
        <v>1</v>
      </c>
      <c r="F3" s="91" t="s">
        <v>49</v>
      </c>
      <c r="G3" s="91" t="s">
        <v>50</v>
      </c>
      <c r="H3" s="91" t="s">
        <v>51</v>
      </c>
      <c r="I3" s="141" t="s">
        <v>52</v>
      </c>
    </row>
    <row r="4" spans="1:9" ht="25.5" customHeight="1">
      <c r="A4" s="92" t="s">
        <v>24</v>
      </c>
      <c r="B4" s="87" t="s">
        <v>151</v>
      </c>
      <c r="C4" s="87" t="s">
        <v>158</v>
      </c>
      <c r="D4" s="88">
        <v>45</v>
      </c>
      <c r="E4" s="88">
        <v>3</v>
      </c>
      <c r="F4" s="95" t="s">
        <v>17</v>
      </c>
      <c r="G4" s="95">
        <v>10</v>
      </c>
      <c r="H4" s="95">
        <v>35</v>
      </c>
      <c r="I4" s="149">
        <v>7</v>
      </c>
    </row>
    <row r="5" spans="1:9" ht="16.5" customHeight="1">
      <c r="A5" s="93" t="s">
        <v>25</v>
      </c>
      <c r="B5" s="11" t="s">
        <v>152</v>
      </c>
      <c r="C5" s="11" t="s">
        <v>159</v>
      </c>
      <c r="D5" s="2">
        <v>50</v>
      </c>
      <c r="E5" s="2">
        <v>4</v>
      </c>
      <c r="F5" s="5" t="s">
        <v>53</v>
      </c>
      <c r="G5" s="16">
        <v>10</v>
      </c>
      <c r="H5" s="16">
        <v>40</v>
      </c>
      <c r="I5" s="143">
        <v>0</v>
      </c>
    </row>
    <row r="6" spans="1:9" ht="16.5" customHeight="1">
      <c r="A6" s="93" t="s">
        <v>26</v>
      </c>
      <c r="B6" s="11" t="s">
        <v>153</v>
      </c>
      <c r="C6" s="11" t="s">
        <v>160</v>
      </c>
      <c r="D6" s="2">
        <v>55</v>
      </c>
      <c r="E6" s="2">
        <v>3</v>
      </c>
      <c r="F6" s="5" t="s">
        <v>53</v>
      </c>
      <c r="G6" s="5">
        <v>10</v>
      </c>
      <c r="H6" s="5">
        <v>45</v>
      </c>
      <c r="I6" s="150">
        <v>0</v>
      </c>
    </row>
    <row r="7" spans="1:9" s="19" customFormat="1" ht="15" customHeight="1">
      <c r="A7" s="93" t="s">
        <v>39</v>
      </c>
      <c r="B7" s="38" t="s">
        <v>154</v>
      </c>
      <c r="C7" s="38" t="s">
        <v>161</v>
      </c>
      <c r="D7" s="35">
        <v>50</v>
      </c>
      <c r="E7" s="35">
        <v>3</v>
      </c>
      <c r="F7" s="5" t="s">
        <v>53</v>
      </c>
      <c r="G7" s="18">
        <v>10</v>
      </c>
      <c r="H7" s="18">
        <v>40</v>
      </c>
      <c r="I7" s="145">
        <v>0</v>
      </c>
    </row>
    <row r="8" spans="1:9" ht="14.25" customHeight="1">
      <c r="A8" s="93" t="s">
        <v>27</v>
      </c>
      <c r="B8" s="11" t="s">
        <v>122</v>
      </c>
      <c r="C8" s="4" t="s">
        <v>66</v>
      </c>
      <c r="D8" s="2">
        <v>50</v>
      </c>
      <c r="E8" s="2">
        <v>3</v>
      </c>
      <c r="F8" s="5" t="s">
        <v>53</v>
      </c>
      <c r="G8" s="5">
        <v>10</v>
      </c>
      <c r="H8" s="5">
        <v>40</v>
      </c>
      <c r="I8" s="150">
        <v>0</v>
      </c>
    </row>
    <row r="9" spans="1:9" ht="12.75">
      <c r="A9" s="93" t="s">
        <v>28</v>
      </c>
      <c r="B9" s="21" t="s">
        <v>83</v>
      </c>
      <c r="C9" s="4" t="s">
        <v>131</v>
      </c>
      <c r="D9" s="2">
        <v>35</v>
      </c>
      <c r="E9" s="2">
        <v>2</v>
      </c>
      <c r="F9" s="5" t="s">
        <v>53</v>
      </c>
      <c r="G9" s="16">
        <v>5</v>
      </c>
      <c r="H9" s="16">
        <v>30</v>
      </c>
      <c r="I9" s="143">
        <v>0</v>
      </c>
    </row>
    <row r="10" spans="1:9" s="19" customFormat="1" ht="15.75" customHeight="1">
      <c r="A10" s="93" t="s">
        <v>29</v>
      </c>
      <c r="B10" s="38" t="s">
        <v>84</v>
      </c>
      <c r="C10" s="21" t="s">
        <v>150</v>
      </c>
      <c r="D10" s="35">
        <v>68</v>
      </c>
      <c r="E10" s="35">
        <v>6</v>
      </c>
      <c r="F10" s="5" t="s">
        <v>53</v>
      </c>
      <c r="G10" s="18">
        <v>8</v>
      </c>
      <c r="H10" s="18">
        <v>60</v>
      </c>
      <c r="I10" s="145">
        <v>0</v>
      </c>
    </row>
    <row r="11" spans="1:9" ht="12.75">
      <c r="A11" s="3" t="s">
        <v>30</v>
      </c>
      <c r="B11" s="11" t="s">
        <v>124</v>
      </c>
      <c r="C11" s="11" t="s">
        <v>133</v>
      </c>
      <c r="D11" s="2">
        <v>20</v>
      </c>
      <c r="E11" s="2">
        <v>1</v>
      </c>
      <c r="F11" s="5" t="s">
        <v>53</v>
      </c>
      <c r="G11" s="5">
        <v>5</v>
      </c>
      <c r="H11" s="5">
        <v>15</v>
      </c>
      <c r="I11" s="150">
        <v>0</v>
      </c>
    </row>
    <row r="12" spans="1:9" ht="12.75">
      <c r="A12" s="45" t="s">
        <v>31</v>
      </c>
      <c r="B12" s="14" t="s">
        <v>155</v>
      </c>
      <c r="C12" s="14" t="s">
        <v>162</v>
      </c>
      <c r="D12" s="8">
        <v>15</v>
      </c>
      <c r="E12" s="8">
        <v>1</v>
      </c>
      <c r="F12" s="5" t="s">
        <v>53</v>
      </c>
      <c r="G12" s="7">
        <v>5</v>
      </c>
      <c r="H12" s="7">
        <v>10</v>
      </c>
      <c r="I12" s="151">
        <v>0</v>
      </c>
    </row>
    <row r="13" spans="1:9" ht="12.75">
      <c r="A13" s="163" t="s">
        <v>16</v>
      </c>
      <c r="B13" s="4" t="s">
        <v>156</v>
      </c>
      <c r="C13" s="4" t="s">
        <v>163</v>
      </c>
      <c r="D13" s="2">
        <v>55</v>
      </c>
      <c r="E13" s="2">
        <v>2</v>
      </c>
      <c r="F13" s="5" t="s">
        <v>53</v>
      </c>
      <c r="G13" s="5">
        <v>15</v>
      </c>
      <c r="H13" s="5">
        <v>40</v>
      </c>
      <c r="I13" s="150">
        <v>0</v>
      </c>
    </row>
    <row r="14" spans="1:9" ht="13.5" thickBot="1">
      <c r="A14" s="163" t="s">
        <v>23</v>
      </c>
      <c r="B14" s="87" t="s">
        <v>157</v>
      </c>
      <c r="C14" s="87" t="s">
        <v>164</v>
      </c>
      <c r="D14" s="88">
        <v>25</v>
      </c>
      <c r="E14" s="88">
        <v>2</v>
      </c>
      <c r="F14" s="95" t="s">
        <v>17</v>
      </c>
      <c r="G14" s="89">
        <v>0</v>
      </c>
      <c r="H14" s="89">
        <v>25</v>
      </c>
      <c r="I14" s="142">
        <v>0</v>
      </c>
    </row>
    <row r="15" spans="1:9" ht="13.5" thickBot="1">
      <c r="A15" s="22"/>
      <c r="B15" s="100" t="s">
        <v>182</v>
      </c>
      <c r="C15" s="23"/>
      <c r="D15" s="24">
        <f>SUM(D4:D14)</f>
        <v>468</v>
      </c>
      <c r="E15" s="25">
        <f>SUM(E4:E14)</f>
        <v>30</v>
      </c>
      <c r="F15" s="29" t="s">
        <v>40</v>
      </c>
      <c r="G15" s="24">
        <f>SUM(G4:G14)</f>
        <v>88</v>
      </c>
      <c r="H15" s="24">
        <f>SUM(H4:H14)</f>
        <v>380</v>
      </c>
      <c r="I15" s="29">
        <f>SUM(I4:I14)</f>
        <v>7</v>
      </c>
    </row>
    <row r="16" spans="1:9" ht="13.5" thickBot="1">
      <c r="A16" s="225" t="s">
        <v>42</v>
      </c>
      <c r="B16" s="250"/>
      <c r="C16" s="250"/>
      <c r="D16" s="250"/>
      <c r="E16" s="250"/>
      <c r="F16" s="250"/>
      <c r="G16" s="250"/>
      <c r="H16" s="250"/>
      <c r="I16" s="250"/>
    </row>
    <row r="18" spans="1:10" ht="12.75">
      <c r="A18" s="248" t="s">
        <v>15</v>
      </c>
      <c r="B18" s="248"/>
      <c r="C18" s="248"/>
      <c r="D18" s="248"/>
      <c r="E18" s="248"/>
      <c r="F18" s="248"/>
      <c r="G18" s="248"/>
      <c r="H18" s="248"/>
      <c r="I18" s="248"/>
      <c r="J18" s="248"/>
    </row>
    <row r="19" ht="13.5" thickBot="1"/>
    <row r="20" spans="1:9" ht="27.75" customHeight="1" thickBot="1">
      <c r="A20" s="90"/>
      <c r="B20" s="24" t="s">
        <v>46</v>
      </c>
      <c r="C20" s="24" t="s">
        <v>47</v>
      </c>
      <c r="D20" s="91" t="s">
        <v>48</v>
      </c>
      <c r="E20" s="91" t="s">
        <v>1</v>
      </c>
      <c r="F20" s="91" t="s">
        <v>49</v>
      </c>
      <c r="G20" s="91" t="s">
        <v>50</v>
      </c>
      <c r="H20" s="91" t="s">
        <v>51</v>
      </c>
      <c r="I20" s="141" t="s">
        <v>52</v>
      </c>
    </row>
    <row r="21" spans="1:9" ht="12.75">
      <c r="A21" s="3">
        <v>1</v>
      </c>
      <c r="B21" s="14" t="s">
        <v>165</v>
      </c>
      <c r="C21" s="11" t="s">
        <v>172</v>
      </c>
      <c r="D21" s="8">
        <v>15</v>
      </c>
      <c r="E21" s="8">
        <v>1</v>
      </c>
      <c r="F21" s="7" t="s">
        <v>53</v>
      </c>
      <c r="G21" s="7">
        <v>0</v>
      </c>
      <c r="H21" s="7">
        <v>12</v>
      </c>
      <c r="I21" s="151">
        <v>3</v>
      </c>
    </row>
    <row r="22" spans="1:9" ht="12.75">
      <c r="A22" s="3">
        <v>2</v>
      </c>
      <c r="B22" s="11" t="s">
        <v>139</v>
      </c>
      <c r="C22" s="11" t="s">
        <v>145</v>
      </c>
      <c r="D22" s="2">
        <v>65</v>
      </c>
      <c r="E22" s="2">
        <v>3</v>
      </c>
      <c r="F22" s="7" t="s">
        <v>53</v>
      </c>
      <c r="G22" s="16">
        <v>10</v>
      </c>
      <c r="H22" s="16">
        <v>55</v>
      </c>
      <c r="I22" s="143">
        <v>0</v>
      </c>
    </row>
    <row r="23" spans="1:9" ht="12.75">
      <c r="A23" s="3">
        <v>3</v>
      </c>
      <c r="B23" s="11" t="s">
        <v>166</v>
      </c>
      <c r="C23" s="11" t="s">
        <v>172</v>
      </c>
      <c r="D23" s="2">
        <v>65</v>
      </c>
      <c r="E23" s="2">
        <v>3</v>
      </c>
      <c r="F23" s="7" t="s">
        <v>53</v>
      </c>
      <c r="G23" s="16">
        <v>10</v>
      </c>
      <c r="H23" s="16">
        <v>55</v>
      </c>
      <c r="I23" s="143">
        <v>0</v>
      </c>
    </row>
    <row r="24" spans="1:9" s="19" customFormat="1" ht="13.5" thickBot="1">
      <c r="A24" s="3">
        <v>4</v>
      </c>
      <c r="B24" s="119" t="s">
        <v>167</v>
      </c>
      <c r="C24" s="165" t="s">
        <v>173</v>
      </c>
      <c r="D24" s="120">
        <v>20</v>
      </c>
      <c r="E24" s="120">
        <v>1</v>
      </c>
      <c r="F24" s="7" t="s">
        <v>53</v>
      </c>
      <c r="G24" s="121">
        <v>4</v>
      </c>
      <c r="H24" s="121">
        <v>16</v>
      </c>
      <c r="I24" s="155">
        <v>0</v>
      </c>
    </row>
    <row r="25" spans="1:9" ht="12.75">
      <c r="A25" s="263">
        <v>5</v>
      </c>
      <c r="B25" s="252" t="s">
        <v>168</v>
      </c>
      <c r="C25" s="118"/>
      <c r="D25" s="109">
        <v>45</v>
      </c>
      <c r="E25" s="109">
        <v>3</v>
      </c>
      <c r="F25" s="255" t="s">
        <v>53</v>
      </c>
      <c r="G25" s="88">
        <v>9</v>
      </c>
      <c r="H25" s="88">
        <v>36</v>
      </c>
      <c r="I25" s="142">
        <v>0</v>
      </c>
    </row>
    <row r="26" spans="1:9" ht="12.75">
      <c r="A26" s="263"/>
      <c r="B26" s="252"/>
      <c r="C26" s="11" t="s">
        <v>174</v>
      </c>
      <c r="D26" s="32">
        <v>15</v>
      </c>
      <c r="E26" s="36">
        <v>1</v>
      </c>
      <c r="F26" s="255"/>
      <c r="G26" s="16">
        <v>3</v>
      </c>
      <c r="H26" s="16">
        <v>12</v>
      </c>
      <c r="I26" s="143">
        <v>0</v>
      </c>
    </row>
    <row r="27" spans="1:9" ht="12.75">
      <c r="A27" s="263"/>
      <c r="B27" s="252"/>
      <c r="C27" s="11" t="s">
        <v>161</v>
      </c>
      <c r="D27" s="32">
        <v>15</v>
      </c>
      <c r="E27" s="36">
        <v>1</v>
      </c>
      <c r="F27" s="255"/>
      <c r="G27" s="16">
        <v>3</v>
      </c>
      <c r="H27" s="16">
        <v>12</v>
      </c>
      <c r="I27" s="143">
        <v>0</v>
      </c>
    </row>
    <row r="28" spans="1:9" ht="13.5" thickBot="1">
      <c r="A28" s="264"/>
      <c r="B28" s="265"/>
      <c r="C28" s="166" t="s">
        <v>175</v>
      </c>
      <c r="D28" s="122">
        <v>15</v>
      </c>
      <c r="E28" s="123">
        <v>1</v>
      </c>
      <c r="F28" s="266"/>
      <c r="G28" s="124">
        <v>3</v>
      </c>
      <c r="H28" s="124">
        <v>12</v>
      </c>
      <c r="I28" s="156">
        <v>0</v>
      </c>
    </row>
    <row r="29" spans="1:9" ht="12.75">
      <c r="A29" s="86">
        <v>6</v>
      </c>
      <c r="B29" s="87" t="s">
        <v>153</v>
      </c>
      <c r="C29" s="87" t="s">
        <v>176</v>
      </c>
      <c r="D29" s="88">
        <v>50</v>
      </c>
      <c r="E29" s="88">
        <v>2</v>
      </c>
      <c r="F29" s="95" t="s">
        <v>53</v>
      </c>
      <c r="G29" s="95">
        <v>10</v>
      </c>
      <c r="H29" s="95">
        <v>40</v>
      </c>
      <c r="I29" s="149">
        <v>0</v>
      </c>
    </row>
    <row r="30" spans="1:9" ht="12.75">
      <c r="A30" s="3">
        <v>7</v>
      </c>
      <c r="B30" s="11" t="s">
        <v>122</v>
      </c>
      <c r="C30" s="4" t="s">
        <v>66</v>
      </c>
      <c r="D30" s="2">
        <v>60</v>
      </c>
      <c r="E30" s="2">
        <v>3</v>
      </c>
      <c r="F30" s="95" t="s">
        <v>53</v>
      </c>
      <c r="G30" s="5">
        <v>15</v>
      </c>
      <c r="H30" s="5">
        <v>45</v>
      </c>
      <c r="I30" s="150">
        <v>0</v>
      </c>
    </row>
    <row r="31" spans="1:9" ht="12.75">
      <c r="A31" s="3">
        <v>8</v>
      </c>
      <c r="B31" s="11" t="s">
        <v>169</v>
      </c>
      <c r="C31" s="4" t="s">
        <v>73</v>
      </c>
      <c r="D31" s="2">
        <v>35</v>
      </c>
      <c r="E31" s="2">
        <v>2</v>
      </c>
      <c r="F31" s="95" t="s">
        <v>53</v>
      </c>
      <c r="G31" s="16">
        <v>5</v>
      </c>
      <c r="H31" s="16">
        <v>30</v>
      </c>
      <c r="I31" s="143">
        <v>0</v>
      </c>
    </row>
    <row r="32" spans="1:9" ht="19.5" customHeight="1">
      <c r="A32" s="3">
        <v>9</v>
      </c>
      <c r="B32" s="11" t="s">
        <v>84</v>
      </c>
      <c r="C32" s="21" t="s">
        <v>115</v>
      </c>
      <c r="D32" s="2">
        <v>57</v>
      </c>
      <c r="E32" s="2">
        <v>4</v>
      </c>
      <c r="F32" s="95" t="s">
        <v>53</v>
      </c>
      <c r="G32" s="16">
        <v>12</v>
      </c>
      <c r="H32" s="16">
        <v>45</v>
      </c>
      <c r="I32" s="143">
        <v>0</v>
      </c>
    </row>
    <row r="33" spans="1:9" ht="12.75">
      <c r="A33" s="3">
        <v>10</v>
      </c>
      <c r="B33" s="11" t="s">
        <v>170</v>
      </c>
      <c r="C33" s="38" t="s">
        <v>96</v>
      </c>
      <c r="D33" s="2">
        <v>15</v>
      </c>
      <c r="E33" s="2">
        <v>1</v>
      </c>
      <c r="F33" s="95" t="s">
        <v>53</v>
      </c>
      <c r="G33" s="16">
        <v>0</v>
      </c>
      <c r="H33" s="16">
        <v>0</v>
      </c>
      <c r="I33" s="143">
        <v>15</v>
      </c>
    </row>
    <row r="34" spans="1:9" ht="25.5">
      <c r="A34" s="3">
        <v>11</v>
      </c>
      <c r="B34" s="11" t="s">
        <v>218</v>
      </c>
      <c r="C34" s="38" t="s">
        <v>219</v>
      </c>
      <c r="D34" s="2">
        <v>15</v>
      </c>
      <c r="E34" s="2">
        <v>1</v>
      </c>
      <c r="F34" s="95" t="s">
        <v>53</v>
      </c>
      <c r="G34" s="16">
        <v>0</v>
      </c>
      <c r="H34" s="16">
        <v>15</v>
      </c>
      <c r="I34" s="143">
        <v>0</v>
      </c>
    </row>
    <row r="35" spans="1:9" ht="12.75">
      <c r="A35" s="3">
        <v>12</v>
      </c>
      <c r="B35" s="11" t="s">
        <v>124</v>
      </c>
      <c r="C35" s="11" t="s">
        <v>124</v>
      </c>
      <c r="D35" s="2">
        <v>25</v>
      </c>
      <c r="E35" s="2">
        <v>1</v>
      </c>
      <c r="F35" s="5" t="s">
        <v>17</v>
      </c>
      <c r="G35" s="5">
        <v>5</v>
      </c>
      <c r="H35" s="5">
        <v>20</v>
      </c>
      <c r="I35" s="150">
        <v>0</v>
      </c>
    </row>
    <row r="36" spans="1:9" ht="13.5" thickBot="1">
      <c r="A36" s="163">
        <v>13</v>
      </c>
      <c r="B36" s="11" t="s">
        <v>156</v>
      </c>
      <c r="C36" s="4" t="s">
        <v>102</v>
      </c>
      <c r="D36" s="2">
        <v>50</v>
      </c>
      <c r="E36" s="2">
        <v>2</v>
      </c>
      <c r="F36" s="5" t="s">
        <v>17</v>
      </c>
      <c r="G36" s="5">
        <v>10</v>
      </c>
      <c r="H36" s="5">
        <v>40</v>
      </c>
      <c r="I36" s="150">
        <v>0</v>
      </c>
    </row>
    <row r="37" spans="1:9" ht="13.5" thickBot="1">
      <c r="A37" s="9"/>
      <c r="B37" s="58" t="s">
        <v>182</v>
      </c>
      <c r="C37" s="27"/>
      <c r="D37" s="24">
        <f>D21+D22+D23+D24+D25+D29+D30+D31+D32+D33+D35+D36</f>
        <v>502</v>
      </c>
      <c r="E37" s="24">
        <f>E21+E22+E23+E24+E25+E29+E30+E31+E32+E33+E35+E36</f>
        <v>26</v>
      </c>
      <c r="F37" s="24" t="s">
        <v>40</v>
      </c>
      <c r="G37" s="24">
        <f>G21+G22+G23+G24+G25+G29+G30+G31+G32+G33+G35+G36</f>
        <v>90</v>
      </c>
      <c r="H37" s="24">
        <f>H21+H22+H23+H24+H25+H29+H30+H31+H32+H33+H35+H36</f>
        <v>394</v>
      </c>
      <c r="I37" s="29">
        <f>I21+I22+I23+I24+I25+I29+I30+I31+I32+I33+I35+I36</f>
        <v>18</v>
      </c>
    </row>
    <row r="38" spans="1:9" ht="13.5" thickBot="1">
      <c r="A38" s="59">
        <v>14</v>
      </c>
      <c r="B38" s="13" t="s">
        <v>171</v>
      </c>
      <c r="C38" s="13"/>
      <c r="D38" s="15">
        <v>320</v>
      </c>
      <c r="E38" s="10">
        <v>4</v>
      </c>
      <c r="F38" s="10" t="s">
        <v>22</v>
      </c>
      <c r="G38" s="10"/>
      <c r="H38" s="10"/>
      <c r="I38" s="147"/>
    </row>
    <row r="39" spans="1:9" s="49" customFormat="1" ht="13.5" thickBot="1">
      <c r="A39" s="90"/>
      <c r="B39" s="110" t="s">
        <v>182</v>
      </c>
      <c r="C39" s="24"/>
      <c r="D39" s="24">
        <f>SUM(D37:D38)</f>
        <v>822</v>
      </c>
      <c r="E39" s="24">
        <f>SUM(E37:E38)</f>
        <v>30</v>
      </c>
      <c r="F39" s="24" t="s">
        <v>40</v>
      </c>
      <c r="G39" s="24"/>
      <c r="H39" s="24"/>
      <c r="I39" s="29"/>
    </row>
    <row r="40" spans="1:9" s="49" customFormat="1" ht="13.5" thickBot="1">
      <c r="A40" s="225" t="s">
        <v>42</v>
      </c>
      <c r="B40" s="250"/>
      <c r="C40" s="250"/>
      <c r="D40" s="250"/>
      <c r="E40" s="250"/>
      <c r="F40" s="250"/>
      <c r="G40" s="250"/>
      <c r="H40" s="250"/>
      <c r="I40" s="250"/>
    </row>
    <row r="41" spans="1:9" ht="13.5" thickBot="1">
      <c r="A41" s="111"/>
      <c r="B41" s="112" t="s">
        <v>18</v>
      </c>
      <c r="C41" s="113"/>
      <c r="D41" s="114">
        <f>SUM(D15,D39)</f>
        <v>1290</v>
      </c>
      <c r="E41" s="114">
        <f>E15+E39</f>
        <v>60</v>
      </c>
      <c r="F41" s="116" t="s">
        <v>40</v>
      </c>
      <c r="G41" s="113">
        <f>G15+G37</f>
        <v>178</v>
      </c>
      <c r="H41" s="113">
        <f>H15+H37</f>
        <v>774</v>
      </c>
      <c r="I41" s="157">
        <f>I15+I37</f>
        <v>25</v>
      </c>
    </row>
    <row r="44" ht="12.75">
      <c r="B44" s="125" t="s">
        <v>41</v>
      </c>
    </row>
  </sheetData>
  <sheetProtection/>
  <mergeCells count="7">
    <mergeCell ref="A40:I40"/>
    <mergeCell ref="A18:J18"/>
    <mergeCell ref="A1:J1"/>
    <mergeCell ref="A25:A28"/>
    <mergeCell ref="B25:B28"/>
    <mergeCell ref="F25:F28"/>
    <mergeCell ref="A16:I16"/>
  </mergeCells>
  <printOptions/>
  <pageMargins left="0.35433070866141736" right="0.35433070866141736" top="0.1968503937007874" bottom="0.1968503937007874" header="0.5118110236220472" footer="0.5118110236220472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zoomScalePageLayoutView="0" workbookViewId="0" topLeftCell="A13">
      <selection activeCell="A31" sqref="A31:H31"/>
    </sheetView>
  </sheetViews>
  <sheetFormatPr defaultColWidth="9.140625" defaultRowHeight="12.75"/>
  <cols>
    <col min="1" max="1" width="5.140625" style="0" customWidth="1"/>
    <col min="2" max="2" width="36.421875" style="0" customWidth="1"/>
    <col min="3" max="3" width="42.28125" style="0" customWidth="1"/>
    <col min="4" max="4" width="11.140625" style="0" customWidth="1"/>
    <col min="5" max="5" width="8.7109375" style="19" customWidth="1"/>
    <col min="6" max="6" width="8.28125" style="0" customWidth="1"/>
    <col min="7" max="7" width="6.421875" style="0" customWidth="1"/>
    <col min="8" max="8" width="9.8515625" style="60" customWidth="1"/>
    <col min="9" max="9" width="9.421875" style="0" customWidth="1"/>
    <col min="10" max="10" width="7.57421875" style="0" customWidth="1"/>
  </cols>
  <sheetData>
    <row r="1" spans="1:9" ht="13.5" thickBot="1">
      <c r="A1" s="28" t="s">
        <v>35</v>
      </c>
      <c r="B1" s="28"/>
      <c r="C1" s="28"/>
      <c r="D1" s="28"/>
      <c r="E1" s="47"/>
      <c r="F1" s="28"/>
      <c r="G1" s="28"/>
      <c r="I1" s="28"/>
    </row>
    <row r="2" spans="1:8" ht="19.5" thickBot="1">
      <c r="A2" s="215"/>
      <c r="B2" s="216" t="s">
        <v>46</v>
      </c>
      <c r="C2" s="216" t="s">
        <v>47</v>
      </c>
      <c r="D2" s="213" t="s">
        <v>48</v>
      </c>
      <c r="E2" s="213" t="s">
        <v>1</v>
      </c>
      <c r="F2" s="213" t="s">
        <v>49</v>
      </c>
      <c r="G2" s="213" t="s">
        <v>50</v>
      </c>
      <c r="H2" s="214" t="s">
        <v>225</v>
      </c>
    </row>
    <row r="3" spans="1:8" ht="12.75">
      <c r="A3" s="201" t="s">
        <v>2</v>
      </c>
      <c r="B3" s="11" t="s">
        <v>84</v>
      </c>
      <c r="C3" s="21" t="s">
        <v>150</v>
      </c>
      <c r="D3" s="2">
        <v>70</v>
      </c>
      <c r="E3" s="35">
        <v>3</v>
      </c>
      <c r="F3" s="5" t="s">
        <v>53</v>
      </c>
      <c r="G3" s="5">
        <v>5</v>
      </c>
      <c r="H3" s="5">
        <v>65</v>
      </c>
    </row>
    <row r="4" spans="1:8" ht="12.75">
      <c r="A4" s="202" t="s">
        <v>3</v>
      </c>
      <c r="B4" s="11" t="s">
        <v>122</v>
      </c>
      <c r="C4" s="4" t="s">
        <v>66</v>
      </c>
      <c r="D4" s="2">
        <v>70</v>
      </c>
      <c r="E4" s="35">
        <v>3</v>
      </c>
      <c r="F4" s="5" t="s">
        <v>53</v>
      </c>
      <c r="G4" s="16">
        <v>5</v>
      </c>
      <c r="H4" s="5">
        <v>65</v>
      </c>
    </row>
    <row r="5" spans="1:8" ht="12.75">
      <c r="A5" s="202" t="s">
        <v>4</v>
      </c>
      <c r="B5" s="21" t="s">
        <v>139</v>
      </c>
      <c r="C5" s="11" t="s">
        <v>145</v>
      </c>
      <c r="D5" s="2">
        <v>55</v>
      </c>
      <c r="E5" s="35">
        <v>3</v>
      </c>
      <c r="F5" s="5" t="s">
        <v>53</v>
      </c>
      <c r="G5" s="16">
        <v>5</v>
      </c>
      <c r="H5" s="5">
        <v>50</v>
      </c>
    </row>
    <row r="6" spans="1:8" s="19" customFormat="1" ht="12.75">
      <c r="A6" s="203" t="s">
        <v>5</v>
      </c>
      <c r="B6" s="11" t="s">
        <v>169</v>
      </c>
      <c r="C6" s="11" t="s">
        <v>73</v>
      </c>
      <c r="D6" s="35">
        <v>50</v>
      </c>
      <c r="E6" s="35">
        <v>2</v>
      </c>
      <c r="F6" s="5" t="s">
        <v>53</v>
      </c>
      <c r="G6" s="18">
        <v>5</v>
      </c>
      <c r="H6" s="17">
        <v>45</v>
      </c>
    </row>
    <row r="7" spans="1:8" ht="12.75">
      <c r="A7" s="202" t="s">
        <v>6</v>
      </c>
      <c r="B7" s="11" t="s">
        <v>154</v>
      </c>
      <c r="C7" s="38" t="s">
        <v>161</v>
      </c>
      <c r="D7" s="2">
        <v>30</v>
      </c>
      <c r="E7" s="35">
        <v>2</v>
      </c>
      <c r="F7" s="5" t="s">
        <v>53</v>
      </c>
      <c r="G7" s="5">
        <v>2</v>
      </c>
      <c r="H7" s="5">
        <v>28</v>
      </c>
    </row>
    <row r="8" spans="1:8" s="19" customFormat="1" ht="12.75">
      <c r="A8" s="204" t="s">
        <v>7</v>
      </c>
      <c r="B8" s="38" t="s">
        <v>167</v>
      </c>
      <c r="C8" s="199" t="s">
        <v>173</v>
      </c>
      <c r="D8" s="35">
        <v>20</v>
      </c>
      <c r="E8" s="35">
        <v>2</v>
      </c>
      <c r="F8" s="5" t="s">
        <v>53</v>
      </c>
      <c r="G8" s="18">
        <v>2</v>
      </c>
      <c r="H8" s="17">
        <v>18</v>
      </c>
    </row>
    <row r="9" spans="1:8" s="19" customFormat="1" ht="12.75">
      <c r="A9" s="202" t="s">
        <v>8</v>
      </c>
      <c r="B9" s="38" t="s">
        <v>166</v>
      </c>
      <c r="C9" s="199" t="s">
        <v>172</v>
      </c>
      <c r="D9" s="35">
        <v>60</v>
      </c>
      <c r="E9" s="35">
        <v>4</v>
      </c>
      <c r="F9" s="5" t="s">
        <v>53</v>
      </c>
      <c r="G9" s="18">
        <v>5</v>
      </c>
      <c r="H9" s="17">
        <v>55</v>
      </c>
    </row>
    <row r="10" spans="1:8" s="19" customFormat="1" ht="12.75">
      <c r="A10" s="204" t="s">
        <v>30</v>
      </c>
      <c r="B10" s="38" t="s">
        <v>153</v>
      </c>
      <c r="C10" s="207" t="s">
        <v>160</v>
      </c>
      <c r="D10" s="35">
        <v>40</v>
      </c>
      <c r="E10" s="35">
        <v>3</v>
      </c>
      <c r="F10" s="5" t="s">
        <v>53</v>
      </c>
      <c r="G10" s="18">
        <v>5</v>
      </c>
      <c r="H10" s="17">
        <v>35</v>
      </c>
    </row>
    <row r="11" spans="1:8" s="19" customFormat="1" ht="12.75">
      <c r="A11" s="267" t="s">
        <v>31</v>
      </c>
      <c r="B11" s="271" t="s">
        <v>168</v>
      </c>
      <c r="C11" s="208"/>
      <c r="D11" s="35">
        <v>45</v>
      </c>
      <c r="E11" s="272">
        <v>3</v>
      </c>
      <c r="F11" s="269" t="s">
        <v>17</v>
      </c>
      <c r="G11" s="35">
        <v>6</v>
      </c>
      <c r="H11" s="17">
        <v>39</v>
      </c>
    </row>
    <row r="12" spans="1:8" s="19" customFormat="1" ht="12.75">
      <c r="A12" s="268"/>
      <c r="B12" s="271"/>
      <c r="C12" s="37" t="s">
        <v>179</v>
      </c>
      <c r="D12" s="117"/>
      <c r="E12" s="272"/>
      <c r="F12" s="269"/>
      <c r="G12" s="18">
        <v>2</v>
      </c>
      <c r="H12" s="17">
        <v>13</v>
      </c>
    </row>
    <row r="13" spans="1:8" s="19" customFormat="1" ht="12.75">
      <c r="A13" s="268"/>
      <c r="B13" s="271"/>
      <c r="C13" s="37" t="s">
        <v>180</v>
      </c>
      <c r="D13" s="18"/>
      <c r="E13" s="272"/>
      <c r="F13" s="269"/>
      <c r="G13" s="18">
        <v>2</v>
      </c>
      <c r="H13" s="17">
        <v>13</v>
      </c>
    </row>
    <row r="14" spans="1:8" ht="12.75">
      <c r="A14" s="268"/>
      <c r="B14" s="271"/>
      <c r="C14" s="199" t="s">
        <v>181</v>
      </c>
      <c r="D14" s="18"/>
      <c r="E14" s="272"/>
      <c r="F14" s="269"/>
      <c r="G14" s="17">
        <v>2</v>
      </c>
      <c r="H14" s="5">
        <v>13</v>
      </c>
    </row>
    <row r="15" spans="1:8" s="19" customFormat="1" ht="24" customHeight="1">
      <c r="A15" s="205" t="s">
        <v>16</v>
      </c>
      <c r="B15" s="126" t="s">
        <v>177</v>
      </c>
      <c r="C15" s="4" t="s">
        <v>73</v>
      </c>
      <c r="D15" s="35">
        <v>40</v>
      </c>
      <c r="E15" s="35">
        <v>3</v>
      </c>
      <c r="F15" s="35" t="s">
        <v>53</v>
      </c>
      <c r="G15" s="35">
        <v>0</v>
      </c>
      <c r="H15" s="17">
        <v>40</v>
      </c>
    </row>
    <row r="16" spans="1:8" s="19" customFormat="1" ht="24" customHeight="1">
      <c r="A16" s="205" t="s">
        <v>23</v>
      </c>
      <c r="B16" s="126" t="s">
        <v>178</v>
      </c>
      <c r="C16" s="38" t="s">
        <v>115</v>
      </c>
      <c r="D16" s="35">
        <v>35</v>
      </c>
      <c r="E16" s="35">
        <v>2</v>
      </c>
      <c r="F16" s="35" t="s">
        <v>53</v>
      </c>
      <c r="G16" s="18">
        <v>0</v>
      </c>
      <c r="H16" s="17">
        <v>35</v>
      </c>
    </row>
    <row r="17" spans="1:20" s="222" customFormat="1" ht="13.5" thickBot="1">
      <c r="A17" s="218"/>
      <c r="B17" s="219" t="s">
        <v>182</v>
      </c>
      <c r="C17" s="220"/>
      <c r="D17" s="216">
        <f>SUM(D3:D16)</f>
        <v>515</v>
      </c>
      <c r="E17" s="216">
        <f>SUM(E3:E16)</f>
        <v>30</v>
      </c>
      <c r="F17" s="216"/>
      <c r="G17" s="216">
        <f>G3+G4+G5+G6+G7+G8+G9+G10+G11</f>
        <v>40</v>
      </c>
      <c r="H17" s="221">
        <v>475</v>
      </c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</row>
    <row r="18" spans="1:9" ht="13.5" thickBot="1">
      <c r="A18" s="28" t="s">
        <v>36</v>
      </c>
      <c r="B18" s="209"/>
      <c r="C18" s="209"/>
      <c r="D18" s="209"/>
      <c r="E18" s="210"/>
      <c r="F18" s="209"/>
      <c r="G18" s="209"/>
      <c r="H18" s="5"/>
      <c r="I18" s="28"/>
    </row>
    <row r="19" spans="1:8" ht="19.5" thickBot="1">
      <c r="A19" s="217"/>
      <c r="B19" s="216" t="s">
        <v>46</v>
      </c>
      <c r="C19" s="216" t="s">
        <v>47</v>
      </c>
      <c r="D19" s="213" t="s">
        <v>48</v>
      </c>
      <c r="E19" s="213" t="s">
        <v>1</v>
      </c>
      <c r="F19" s="213" t="s">
        <v>49</v>
      </c>
      <c r="G19" s="213" t="s">
        <v>50</v>
      </c>
      <c r="H19" s="214" t="s">
        <v>225</v>
      </c>
    </row>
    <row r="20" spans="1:8" ht="12.75">
      <c r="A20" s="201" t="s">
        <v>2</v>
      </c>
      <c r="B20" s="11" t="s">
        <v>84</v>
      </c>
      <c r="C20" s="21" t="s">
        <v>150</v>
      </c>
      <c r="D20" s="2">
        <v>75</v>
      </c>
      <c r="E20" s="35">
        <v>6</v>
      </c>
      <c r="F20" s="270" t="s">
        <v>17</v>
      </c>
      <c r="G20" s="16">
        <v>5</v>
      </c>
      <c r="H20" s="5">
        <v>70</v>
      </c>
    </row>
    <row r="21" spans="1:8" ht="12.75">
      <c r="A21" s="202" t="s">
        <v>3</v>
      </c>
      <c r="B21" s="11" t="s">
        <v>122</v>
      </c>
      <c r="C21" s="4" t="s">
        <v>66</v>
      </c>
      <c r="D21" s="2">
        <v>75</v>
      </c>
      <c r="E21" s="35">
        <v>6</v>
      </c>
      <c r="F21" s="270"/>
      <c r="G21" s="16">
        <v>5</v>
      </c>
      <c r="H21" s="5">
        <v>70</v>
      </c>
    </row>
    <row r="22" spans="1:15" s="3" customFormat="1" ht="12.75">
      <c r="A22" s="202">
        <v>7</v>
      </c>
      <c r="B22" s="11" t="s">
        <v>221</v>
      </c>
      <c r="C22" s="199" t="s">
        <v>222</v>
      </c>
      <c r="D22" s="2">
        <v>60</v>
      </c>
      <c r="E22" s="35">
        <v>1</v>
      </c>
      <c r="F22" s="270"/>
      <c r="G22" s="5">
        <v>12</v>
      </c>
      <c r="H22" s="5">
        <v>48</v>
      </c>
      <c r="I22" s="200"/>
      <c r="J22" s="200"/>
      <c r="K22" s="200"/>
      <c r="L22" s="200"/>
      <c r="M22" s="200"/>
      <c r="N22" s="200"/>
      <c r="O22" s="200"/>
    </row>
    <row r="23" spans="1:15" ht="12.75">
      <c r="A23" s="201">
        <v>8</v>
      </c>
      <c r="B23" s="11" t="s">
        <v>223</v>
      </c>
      <c r="C23" s="199" t="s">
        <v>115</v>
      </c>
      <c r="D23" s="2">
        <v>60</v>
      </c>
      <c r="E23" s="35">
        <v>1</v>
      </c>
      <c r="F23" s="270"/>
      <c r="G23" s="5">
        <v>12</v>
      </c>
      <c r="H23" s="5">
        <v>48</v>
      </c>
      <c r="I23" s="200"/>
      <c r="J23" s="200"/>
      <c r="K23" s="200"/>
      <c r="L23" s="200"/>
      <c r="M23" s="200"/>
      <c r="N23" s="200"/>
      <c r="O23" s="200"/>
    </row>
    <row r="24" spans="1:8" ht="12.75">
      <c r="A24" s="201">
        <v>9</v>
      </c>
      <c r="B24" s="11" t="s">
        <v>224</v>
      </c>
      <c r="C24" s="199" t="s">
        <v>96</v>
      </c>
      <c r="D24" s="2">
        <v>15</v>
      </c>
      <c r="E24" s="35">
        <v>1</v>
      </c>
      <c r="F24" s="270"/>
      <c r="G24" s="5">
        <v>15</v>
      </c>
      <c r="H24" s="5">
        <v>0</v>
      </c>
    </row>
    <row r="25" spans="1:8" ht="12.75">
      <c r="A25" s="202" t="s">
        <v>4</v>
      </c>
      <c r="B25" s="26" t="s">
        <v>139</v>
      </c>
      <c r="C25" s="11" t="s">
        <v>159</v>
      </c>
      <c r="D25" s="2">
        <v>60</v>
      </c>
      <c r="E25" s="35">
        <v>4</v>
      </c>
      <c r="F25" s="270"/>
      <c r="G25" s="16">
        <v>5</v>
      </c>
      <c r="H25" s="5">
        <v>55</v>
      </c>
    </row>
    <row r="26" spans="1:8" ht="12.75">
      <c r="A26" s="202" t="s">
        <v>5</v>
      </c>
      <c r="B26" s="11" t="s">
        <v>169</v>
      </c>
      <c r="C26" s="4" t="s">
        <v>73</v>
      </c>
      <c r="D26" s="2">
        <v>40</v>
      </c>
      <c r="E26" s="35">
        <v>4</v>
      </c>
      <c r="F26" s="270"/>
      <c r="G26" s="5">
        <v>5</v>
      </c>
      <c r="H26" s="5">
        <v>35</v>
      </c>
    </row>
    <row r="27" spans="1:8" s="19" customFormat="1" ht="12.75">
      <c r="A27" s="203" t="s">
        <v>6</v>
      </c>
      <c r="B27" s="38" t="s">
        <v>154</v>
      </c>
      <c r="C27" s="38" t="s">
        <v>161</v>
      </c>
      <c r="D27" s="35">
        <v>25</v>
      </c>
      <c r="E27" s="35">
        <v>3</v>
      </c>
      <c r="F27" s="270"/>
      <c r="G27" s="18">
        <v>2</v>
      </c>
      <c r="H27" s="17">
        <v>23</v>
      </c>
    </row>
    <row r="28" spans="1:8" ht="12.75">
      <c r="A28" s="202" t="s">
        <v>7</v>
      </c>
      <c r="B28" s="11" t="s">
        <v>167</v>
      </c>
      <c r="C28" s="199" t="s">
        <v>173</v>
      </c>
      <c r="D28" s="2">
        <v>20</v>
      </c>
      <c r="E28" s="35">
        <v>1</v>
      </c>
      <c r="F28" s="270"/>
      <c r="G28" s="5">
        <v>2</v>
      </c>
      <c r="H28" s="5">
        <v>18</v>
      </c>
    </row>
    <row r="29" spans="1:8" ht="12.75">
      <c r="A29" s="202" t="s">
        <v>8</v>
      </c>
      <c r="B29" s="11" t="s">
        <v>153</v>
      </c>
      <c r="C29" s="11" t="s">
        <v>160</v>
      </c>
      <c r="D29" s="2">
        <v>55</v>
      </c>
      <c r="E29" s="35">
        <v>4</v>
      </c>
      <c r="F29" s="270"/>
      <c r="G29" s="16">
        <v>5</v>
      </c>
      <c r="H29" s="5">
        <v>50</v>
      </c>
    </row>
    <row r="30" spans="1:8" s="19" customFormat="1" ht="13.5" thickBot="1">
      <c r="A30" s="206" t="s">
        <v>30</v>
      </c>
      <c r="B30" s="126" t="s">
        <v>178</v>
      </c>
      <c r="C30" s="38" t="s">
        <v>115</v>
      </c>
      <c r="D30" s="35">
        <v>35</v>
      </c>
      <c r="E30" s="35">
        <v>2</v>
      </c>
      <c r="F30" s="33" t="s">
        <v>53</v>
      </c>
      <c r="G30" s="18">
        <v>0</v>
      </c>
      <c r="H30" s="17">
        <v>35</v>
      </c>
    </row>
    <row r="31" spans="1:8" s="20" customFormat="1" ht="13.5" thickBot="1">
      <c r="A31" s="224"/>
      <c r="B31" s="219" t="s">
        <v>182</v>
      </c>
      <c r="C31" s="220"/>
      <c r="D31" s="216">
        <f>SUM(D20:D30)</f>
        <v>520</v>
      </c>
      <c r="E31" s="216">
        <f>SUM(E20:E30)</f>
        <v>33</v>
      </c>
      <c r="F31" s="216"/>
      <c r="G31" s="216">
        <f>SUM(G20:G30)</f>
        <v>68</v>
      </c>
      <c r="H31" s="216"/>
    </row>
    <row r="32" spans="1:8" ht="13.5" thickBot="1">
      <c r="A32" s="99"/>
      <c r="B32" s="211" t="s">
        <v>37</v>
      </c>
      <c r="C32" s="211"/>
      <c r="D32" s="211" t="s">
        <v>38</v>
      </c>
      <c r="E32" s="211" t="s">
        <v>34</v>
      </c>
      <c r="F32" s="212"/>
      <c r="G32" s="212"/>
      <c r="H32" s="5"/>
    </row>
    <row r="34" spans="2:3" ht="12.75">
      <c r="B34" s="273" t="s">
        <v>44</v>
      </c>
      <c r="C34" s="274"/>
    </row>
  </sheetData>
  <sheetProtection/>
  <mergeCells count="6">
    <mergeCell ref="A11:A14"/>
    <mergeCell ref="F11:F14"/>
    <mergeCell ref="F20:F29"/>
    <mergeCell ref="B11:B14"/>
    <mergeCell ref="E11:E14"/>
    <mergeCell ref="B34:C34"/>
  </mergeCells>
  <hyperlinks>
    <hyperlink ref="C14" r:id="rId1" display="http://www.am.lublin.pl/samodzielna_pracownia_medycyny_jamy_ustnej_id_7683.html"/>
  </hyperlinks>
  <printOptions/>
  <pageMargins left="0.75" right="0.75" top="1" bottom="1" header="0.5" footer="0.5"/>
  <pageSetup fitToHeight="1" fitToWidth="1" horizontalDpi="600" verticalDpi="600" orientation="landscape" paperSize="9" scale="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e.mardon</dc:creator>
  <cp:keywords/>
  <dc:description/>
  <cp:lastModifiedBy>User</cp:lastModifiedBy>
  <cp:lastPrinted>2017-07-07T06:39:11Z</cp:lastPrinted>
  <dcterms:created xsi:type="dcterms:W3CDTF">2012-04-16T10:05:54Z</dcterms:created>
  <dcterms:modified xsi:type="dcterms:W3CDTF">2018-08-07T11:40:02Z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